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autoCompressPictures="0"/>
  <mc:AlternateContent xmlns:mc="http://schemas.openxmlformats.org/markup-compatibility/2006">
    <mc:Choice Requires="x15">
      <x15ac:absPath xmlns:x15ac="http://schemas.microsoft.com/office/spreadsheetml/2010/11/ac" url="C:\Users\Susanna Morse\Documents\Policies &amp; Procedures\Quality System Documentation (NEW)\Dodd-Frank\"/>
    </mc:Choice>
  </mc:AlternateContent>
  <xr:revisionPtr revIDLastSave="0" documentId="8_{C3545407-C752-4076-A73F-9FC31C0190A2}"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C12" i="6" s="1"/>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10" i="6"/>
  <c r="C11" i="6"/>
  <c r="C9" i="6"/>
  <c r="C8"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5" i="6" l="1"/>
  <c r="D45"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<sst xmlns="http://schemas.openxmlformats.org/spreadsheetml/2006/main" count="21783" uniqueCount="15514">
  <si>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</si>
  <si>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</si>
  <si>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</si>
  <si>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</si>
  <si>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</si>
  <si>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</si>
  <si>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</si>
  <si>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</si>
  <si>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</si>
  <si>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</si>
  <si>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</si>
  <si>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</si>
  <si>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</si>
  <si>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</si>
  <si>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</si>
  <si>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</si>
  <si>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</si>
  <si>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</si>
  <si>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</si>
  <si>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</si>
  <si>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</si>
  <si>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</si>
  <si>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</si>
  <si>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</si>
  <si>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</si>
  <si>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</si>
  <si>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</si>
  <si>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</si>
  <si>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</si>
  <si>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</si>
  <si>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</si>
  <si>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</si>
  <si>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</si>
  <si>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</si>
  <si>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</si>
  <si>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</si>
  <si>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</si>
  <si>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</si>
  <si>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</si>
  <si>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</si>
  <si>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</si>
  <si>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</si>
  <si>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</si>
  <si>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</si>
  <si>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</si>
  <si>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</si>
  <si>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</si>
  <si>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</si>
  <si>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</si>
  <si>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</si>
  <si>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</si>
  <si>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</si>
  <si>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</si>
  <si>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</si>
  <si>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</si>
  <si>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</si>
  <si>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</si>
  <si>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</si>
  <si>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</si>
  <si>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</si>
  <si>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</si>
  <si>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</si>
  <si>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</si>
  <si>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</si>
  <si>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</si>
  <si>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</si>
  <si>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</si>
  <si>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</si>
  <si>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</si>
  <si>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</si>
  <si>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</si>
  <si>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</si>
  <si>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</si>
  <si>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</si>
  <si>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</si>
  <si>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</si>
  <si>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</si>
  <si>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</si>
  <si>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</si>
  <si>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</si>
  <si>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</si>
  <si>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</si>
  <si>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</si>
  <si>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</si>
  <si>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</si>
  <si>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</si>
  <si>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</si>
  <si>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</si>
  <si>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</si>
  <si>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</si>
  <si>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</si>
  <si>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</si>
  <si>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</si>
  <si>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</si>
  <si>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</si>
  <si>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</si>
  <si>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</si>
  <si>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</si>
  <si>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</si>
  <si>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</si>
  <si>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</si>
  <si>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</si>
  <si>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</si>
  <si>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</si>
  <si>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</si>
  <si>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</si>
  <si>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</si>
  <si>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</si>
  <si>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</si>
  <si>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</si>
  <si>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</si>
  <si>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</si>
  <si>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</si>
  <si>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</si>
  <si>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</si>
  <si>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</si>
  <si>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</si>
  <si>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</si>
  <si>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</si>
  <si>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</si>
  <si>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</si>
  <si>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</si>
  <si>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</si>
  <si>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</si>
  <si>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</si>
  <si>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</si>
  <si>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</si>
  <si>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</si>
  <si>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</si>
  <si>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</si>
  <si>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</si>
  <si>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</si>
  <si>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</si>
  <si>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</si>
  <si>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</si>
  <si>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</si>
  <si>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</si>
  <si>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</si>
  <si>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</si>
  <si>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</si>
  <si>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</si>
  <si>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</si>
  <si>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</si>
  <si>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</si>
  <si>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</si>
  <si>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</si>
  <si>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</si>
  <si>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</si>
  <si>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</si>
  <si>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</si>
  <si>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</si>
  <si>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</si>
  <si>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</si>
  <si>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</si>
  <si>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</si>
  <si>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</si>
  <si>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</si>
  <si>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</si>
  <si>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</si>
  <si>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</si>
  <si>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</si>
  <si>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</si>
  <si>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</si>
  <si>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</si>
  <si>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</si>
  <si>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</si>
  <si>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</si>
  <si>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</si>
  <si>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</si>
  <si>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</si>
  <si>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</si>
  <si>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</si>
  <si>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</si>
  <si>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</si>
  <si>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</si>
  <si>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</si>
  <si>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</si>
  <si>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</si>
  <si>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</si>
  <si>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</si>
  <si>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</si>
  <si>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</si>
  <si>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</si>
  <si>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</si>
  <si>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</si>
  <si>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</si>
  <si>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</si>
  <si>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</si>
  <si>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</si>
  <si>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</si>
  <si>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</si>
  <si>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</si>
  <si>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</si>
  <si>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</si>
  <si>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</si>
  <si>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</si>
  <si>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</si>
  <si>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</si>
  <si>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</si>
  <si>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</si>
  <si>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</si>
  <si>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</si>
  <si>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</si>
  <si>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</si>
  <si>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</si>
  <si>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</si>
  <si>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</si>
  <si>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</si>
  <si>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</si>
  <si>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</si>
  <si>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</si>
  <si>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</si>
  <si>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</si>
  <si>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</si>
  <si>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</si>
  <si>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</si>
  <si>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</si>
  <si>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</si>
  <si>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</si>
  <si>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</si>
  <si>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</si>
  <si>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</si>
  <si>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</si>
  <si>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</si>
  <si>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</si>
  <si>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</si>
  <si>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</si>
  <si>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</si>
  <si>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</si>
  <si>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</si>
  <si>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</si>
  <si>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</si>
  <si>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</si>
  <si>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</si>
  <si>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</si>
  <si>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</si>
  <si>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</si>
  <si>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</si>
  <si>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</si>
  <si>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</si>
  <si>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</si>
  <si>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</si>
  <si>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</si>
  <si>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</si>
  <si>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</si>
  <si>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</si>
  <si>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</si>
  <si>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</si>
  <si>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</si>
  <si>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</si>
  <si>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</si>
  <si>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</si>
  <si>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</si>
  <si>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</si>
  <si>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</si>
  <si>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</si>
  <si>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</si>
  <si>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</si>
  <si>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</si>
  <si>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</si>
  <si>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</si>
  <si>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</si>
  <si>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</si>
  <si>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</si>
  <si>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</si>
  <si>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</si>
  <si>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</si>
  <si>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</si>
  <si>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</si>
  <si>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</si>
  <si>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</si>
  <si>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</si>
  <si>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</si>
  <si>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</si>
  <si>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</si>
  <si>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</si>
  <si>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</si>
  <si>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</si>
  <si>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</si>
  <si>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</si>
  <si>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</si>
  <si>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</si>
  <si>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</si>
  <si>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</si>
  <si>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</si>
  <si>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</si>
  <si>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</si>
  <si>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</si>
  <si>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</si>
  <si>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</si>
  <si>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</si>
  <si>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</si>
  <si>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</si>
  <si>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</si>
  <si>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</si>
  <si>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</si>
  <si>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</si>
  <si>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</si>
  <si>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</si>
  <si>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</si>
  <si>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</si>
  <si>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</si>
  <si>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</si>
  <si>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</si>
  <si>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</si>
  <si>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</si>
  <si>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</si>
  <si>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</si>
  <si>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</si>
  <si>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</si>
  <si>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</si>
  <si>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</si>
  <si>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</si>
  <si>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</si>
  <si>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</si>
  <si>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</si>
  <si>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</si>
  <si>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</si>
  <si>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</si>
  <si>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</si>
  <si>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</si>
  <si>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</si>
  <si>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</si>
  <si>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</si>
  <si>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</si>
  <si>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</si>
  <si>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</si>
  <si>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</si>
  <si>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</si>
  <si>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</si>
  <si>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</si>
  <si>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</si>
  <si>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</si>
  <si>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</si>
  <si>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</si>
  <si>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</si>
  <si>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</si>
  <si>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</si>
  <si>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</si>
  <si>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</si>
  <si>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</si>
  <si>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</si>
  <si>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</si>
  <si>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</si>
  <si>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</si>
  <si>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</si>
  <si>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</si>
  <si>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</si>
  <si>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</si>
  <si>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</si>
  <si>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</si>
  <si>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</si>
  <si>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</si>
  <si>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</si>
  <si>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</si>
  <si>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</si>
  <si>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</si>
  <si>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</si>
  <si>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</si>
  <si>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</si>
  <si>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</si>
  <si>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</si>
  <si>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</si>
  <si>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</si>
  <si>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</si>
  <si>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</si>
  <si>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</si>
  <si>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</si>
  <si>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</si>
  <si>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</si>
  <si>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</si>
  <si>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</si>
  <si>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</si>
  <si>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</si>
  <si>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</si>
  <si>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</si>
  <si>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</si>
  <si>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</si>
  <si>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</si>
  <si>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</si>
  <si>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</si>
  <si>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</si>
  <si>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</si>
  <si>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</si>
  <si>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</si>
  <si>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</si>
  <si>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</si>
  <si>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</si>
  <si>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</si>
  <si>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</si>
  <si>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</si>
  <si>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</si>
  <si>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</si>
  <si>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</si>
  <si>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</si>
  <si>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</si>
  <si>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</si>
  <si>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</si>
  <si>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</si>
  <si>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</si>
  <si>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</si>
  <si>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</si>
  <si>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</si>
  <si>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</si>
  <si>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</si>
  <si>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</si>
  <si>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</si>
  <si>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</si>
  <si>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</si>
  <si>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</si>
  <si>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</si>
  <si>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</si>
  <si>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</si>
  <si>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</si>
  <si>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</si>
  <si>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</si>
  <si>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</si>
  <si>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</si>
  <si>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</si>
  <si>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</si>
  <si>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</si>
  <si>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</si>
  <si>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</si>
  <si>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</si>
  <si>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</si>
  <si>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</si>
  <si>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</si>
  <si>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</si>
  <si>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</si>
  <si>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</si>
  <si>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</si>
  <si>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</si>
  <si>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</si>
  <si>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</si>
  <si>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</si>
  <si>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</si>
  <si>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</si>
  <si>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</si>
  <si>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</si>
  <si>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</si>
  <si>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</si>
  <si>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</si>
  <si>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</si>
  <si>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</si>
  <si>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</si>
  <si>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</si>
  <si>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</si>
  <si>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</si>
  <si>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</si>
  <si>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</si>
  <si>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</si>
  <si>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</si>
  <si>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</si>
  <si>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</si>
  <si>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</si>
  <si>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</si>
  <si>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</si>
  <si>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</si>
  <si>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</si>
  <si>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</si>
  <si>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</si>
  <si>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</si>
  <si>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</si>
  <si>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</si>
  <si>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</si>
  <si>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</si>
  <si>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</si>
  <si>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</si>
  <si>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</si>
  <si>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</si>
  <si>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</si>
  <si>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</si>
  <si>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</si>
  <si>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</si>
  <si>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</si>
  <si>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</si>
  <si>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</si>
  <si>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</si>
  <si>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</si>
  <si>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</si>
  <si>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</si>
  <si>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</si>
  <si>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</si>
  <si>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</si>
  <si>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</si>
  <si>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</si>
  <si>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</si>
  <si>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</si>
  <si>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</si>
  <si>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</si>
  <si>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</si>
  <si>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</si>
  <si>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</si>
  <si>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</si>
  <si>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</si>
  <si>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</si>
  <si>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</si>
  <si>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</si>
  <si>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</si>
  <si>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</si>
  <si>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</si>
  <si>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</si>
  <si>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</si>
  <si>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</si>
  <si>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</si>
  <si>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</si>
  <si>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</si>
  <si>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</si>
  <si>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</si>
  <si>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</si>
  <si>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</si>
  <si>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</si>
  <si>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</si>
  <si>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</si>
  <si>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</si>
  <si>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</si>
  <si>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</si>
  <si>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</si>
  <si>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</si>
  <si>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</si>
  <si>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</si>
  <si>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</si>
  <si>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</si>
  <si>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</si>
  <si>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</si>
  <si>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</si>
  <si>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</si>
  <si>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</si>
  <si>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</si>
  <si>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</si>
  <si>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</si>
  <si>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</si>
  <si>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</si>
  <si>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</si>
  <si>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</si>
  <si>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</si>
  <si>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</si>
  <si>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</si>
  <si>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</si>
  <si>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</si>
  <si>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</si>
  <si>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</si>
  <si>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</si>
  <si>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</si>
  <si>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</si>
  <si>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</si>
  <si>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</si>
  <si>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</si>
  <si>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</si>
  <si>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</si>
  <si>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</si>
  <si>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</si>
  <si>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</si>
  <si>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</si>
  <si>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</si>
  <si>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</si>
  <si>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</si>
  <si>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</si>
  <si>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</si>
  <si>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</si>
  <si>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</si>
  <si>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</si>
  <si>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</si>
  <si>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</si>
  <si>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</si>
  <si>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</si>
  <si>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</si>
  <si>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</si>
  <si>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</si>
  <si>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</si>
  <si>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</si>
  <si>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</si>
  <si>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</si>
  <si>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</si>
  <si>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</si>
  <si>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</si>
  <si>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</si>
  <si>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</si>
  <si>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</si>
  <si>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</si>
  <si>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</si>
  <si>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</si>
  <si>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</si>
  <si>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</si>
  <si>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</si>
  <si>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</si>
  <si>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</si>
  <si>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</si>
  <si>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</si>
  <si>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</si>
  <si>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</si>
  <si>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</si>
  <si>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</si>
  <si>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</si>
  <si>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</si>
  <si>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</si>
  <si>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</si>
  <si>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</si>
  <si>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</si>
  <si>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</si>
  <si>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</si>
  <si>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</si>
  <si>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</si>
  <si>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</si>
  <si>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</si>
  <si>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</si>
  <si>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</si>
  <si>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</si>
  <si>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</si>
  <si>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</si>
  <si>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</si>
  <si>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</si>
  <si>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</si>
  <si>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</si>
  <si>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</si>
  <si>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</si>
  <si>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</si>
  <si>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</si>
  <si>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</si>
  <si>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</si>
  <si>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</si>
  <si>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</si>
  <si>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</si>
  <si>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</si>
  <si>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</si>
  <si>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</si>
  <si>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</si>
  <si>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</si>
  <si>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</si>
  <si>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</si>
  <si>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</si>
  <si>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</si>
  <si>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</si>
  <si>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</si>
  <si>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</si>
  <si>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</si>
  <si>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</si>
  <si>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</si>
  <si>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</si>
  <si>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</si>
  <si>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</si>
  <si>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</si>
  <si>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</si>
  <si>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</si>
  <si>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</si>
  <si>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</si>
  <si>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</si>
  <si>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</si>
  <si>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</si>
  <si>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</si>
  <si>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</si>
  <si>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</si>
  <si>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</si>
  <si>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</si>
  <si>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</si>
  <si>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</si>
  <si>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</si>
  <si>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</si>
  <si>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</si>
  <si>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</si>
  <si>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</si>
  <si>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</si>
  <si>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</si>
  <si>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</si>
  <si>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</si>
  <si>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</si>
  <si>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</si>
  <si>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</si>
  <si>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</si>
  <si>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</si>
  <si>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</si>
  <si>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</si>
  <si>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</si>
  <si>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</si>
  <si>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</si>
  <si>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</si>
  <si>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</si>
  <si>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</si>
  <si>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</si>
  <si>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</si>
  <si>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</si>
  <si>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</si>
  <si>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</si>
  <si>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</si>
  <si>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</si>
  <si>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</si>
  <si>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</si>
  <si>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</si>
  <si>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</si>
  <si>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</si>
  <si>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</si>
  <si>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</si>
  <si>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</si>
  <si>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</si>
  <si>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</si>
  <si>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</si>
  <si>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</si>
  <si>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</si>
  <si>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</si>
  <si>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</si>
  <si>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</si>
  <si>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</si>
  <si>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</si>
  <si>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</si>
  <si>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</si>
  <si>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</si>
  <si>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</si>
  <si>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</si>
  <si>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</si>
  <si>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</si>
  <si>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</si>
  <si>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</si>
  <si>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</si>
  <si>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</si>
  <si>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</si>
  <si>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</si>
  <si>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</si>
  <si>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</si>
  <si>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</si>
  <si>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</si>
  <si>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</si>
  <si>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</si>
  <si>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</si>
  <si>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</si>
  <si>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</si>
  <si>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</si>
  <si>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</si>
  <si>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</si>
  <si>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</si>
  <si>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</si>
  <si>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</si>
  <si>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</si>
  <si>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</si>
  <si>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</si>
  <si>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</si>
  <si>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</si>
  <si>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</si>
  <si>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</si>
  <si>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</si>
  <si>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</si>
  <si>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</si>
  <si>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</si>
  <si>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</si>
  <si>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</si>
  <si>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</si>
  <si>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</si>
  <si>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</si>
  <si>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</si>
  <si>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</si>
  <si>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</si>
  <si>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</si>
  <si>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</si>
  <si>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</si>
  <si>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</si>
  <si>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</si>
  <si>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</si>
  <si>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</si>
  <si>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</si>
  <si>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</si>
  <si>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</si>
  <si>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</si>
  <si>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</si>
  <si>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</si>
  <si>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</si>
  <si>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</si>
  <si>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</si>
  <si>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</si>
  <si>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</si>
  <si>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</si>
  <si>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</si>
  <si>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</si>
  <si>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</si>
  <si>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</si>
  <si>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</si>
  <si>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</si>
  <si>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</si>
  <si>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</si>
  <si>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</si>
  <si>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</si>
  <si>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</si>
  <si>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</si>
  <si>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</si>
  <si>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</si>
  <si>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</si>
  <si>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</si>
  <si>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</si>
  <si>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</si>
  <si>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</si>
  <si>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</si>
  <si>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</si>
  <si>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</si>
  <si>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</si>
  <si>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</si>
  <si>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</si>
  <si>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</si>
  <si>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</si>
  <si>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</si>
  <si>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</si>
  <si>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</si>
  <si>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</si>
  <si>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</si>
  <si>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</si>
  <si>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</si>
  <si>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</si>
  <si>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</si>
  <si>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</si>
  <si>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</si>
  <si>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</si>
  <si>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</si>
  <si>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</si>
  <si>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</si>
  <si>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</si>
  <si>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</si>
  <si>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</si>
  <si>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</si>
  <si>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</si>
  <si>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</si>
  <si>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</si>
  <si>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</si>
  <si>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</si>
  <si>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</si>
  <si>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</si>
  <si>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</si>
  <si>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</si>
  <si>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</si>
  <si>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</si>
  <si>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</si>
  <si>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</si>
  <si>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</si>
  <si>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</si>
  <si>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</si>
  <si>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</si>
  <si>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</si>
  <si>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</si>
  <si>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</si>
  <si>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</si>
  <si>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</si>
  <si>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</si>
  <si>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</si>
  <si>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</si>
  <si>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</si>
  <si>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</si>
  <si>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</si>
  <si>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</si>
  <si>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</si>
  <si>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</si>
  <si>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</si>
  <si>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</si>
  <si>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</si>
  <si>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</si>
  <si>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</si>
  <si>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</si>
  <si>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</si>
  <si>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</si>
  <si>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</si>
  <si>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</si>
  <si>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</si>
  <si>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</si>
  <si>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</si>
  <si>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</si>
  <si>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</si>
  <si>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</si>
  <si>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</si>
  <si>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</si>
  <si>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</si>
  <si>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</si>
  <si>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</si>
  <si>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</si>
  <si>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</si>
  <si>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</si>
  <si>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</si>
  <si>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</si>
  <si>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</si>
  <si>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</si>
  <si>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</si>
  <si>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</si>
  <si>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</si>
  <si>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</si>
  <si>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</si>
  <si>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</si>
  <si>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</si>
  <si>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</si>
  <si>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</si>
  <si>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</si>
  <si>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</si>
  <si>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</si>
  <si>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</si>
  <si>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</si>
  <si>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</si>
  <si>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</si>
  <si>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</si>
  <si>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</si>
  <si>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</si>
  <si>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</si>
  <si>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</si>
  <si>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</si>
  <si>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</si>
  <si>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</si>
  <si>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</si>
  <si>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</si>
  <si>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</si>
  <si>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</si>
  <si>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</si>
  <si>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</si>
  <si>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</si>
  <si>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</si>
  <si>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</si>
  <si>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</si>
  <si>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</si>
  <si>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</si>
  <si>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</si>
  <si>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</si>
  <si>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</si>
  <si>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</si>
  <si>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</si>
  <si>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</si>
  <si>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</si>
  <si>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</si>
  <si>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</si>
  <si>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</si>
  <si>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</si>
  <si>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</si>
  <si>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</si>
  <si>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</si>
  <si>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</si>
  <si>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</si>
  <si>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</si>
  <si>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</si>
  <si>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</si>
  <si>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</si>
  <si>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</si>
  <si>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</si>
  <si>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</si>
  <si>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</si>
  <si>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</si>
  <si>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</si>
  <si>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</si>
  <si>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</si>
  <si>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</si>
  <si>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</si>
  <si>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</si>
  <si>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</si>
  <si>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</si>
  <si>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</si>
  <si>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</si>
  <si>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</si>
  <si>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</si>
  <si>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</si>
  <si>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</si>
  <si>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</si>
  <si>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</si>
  <si>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</si>
  <si>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</si>
  <si>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</si>
  <si>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</si>
  <si>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</si>
  <si>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</si>
  <si>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</si>
  <si>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</si>
  <si>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</si>
  <si>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</si>
  <si>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</si>
  <si>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</si>
  <si>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</si>
  <si>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</si>
  <si>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</si>
  <si>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</si>
  <si>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</si>
  <si>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</si>
  <si>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</si>
  <si>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</si>
  <si>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</si>
  <si>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</si>
  <si>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</si>
  <si>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</si>
  <si>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</si>
  <si>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</si>
  <si>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</si>
  <si>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</si>
  <si>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</si>
  <si>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</si>
  <si>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</si>
  <si>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</si>
  <si>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</si>
  <si>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</si>
  <si>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</si>
  <si>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</si>
  <si>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</si>
  <si>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</si>
  <si>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</si>
  <si>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</si>
  <si>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</si>
  <si>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</si>
  <si>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</si>
  <si>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</si>
  <si>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</si>
  <si>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</si>
  <si>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</si>
  <si>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</si>
  <si>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</si>
  <si>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</si>
  <si>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</si>
  <si>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</si>
  <si>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</si>
  <si>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</si>
  <si>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</si>
  <si>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</si>
  <si>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</si>
  <si>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</si>
  <si>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</si>
  <si>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</si>
  <si>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</si>
  <si>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</si>
  <si>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</si>
  <si>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</si>
  <si>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</si>
  <si>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</si>
  <si>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</si>
  <si>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</si>
  <si>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</si>
  <si>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</si>
  <si>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</si>
  <si>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</si>
  <si>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</si>
  <si>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</si>
  <si>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</si>
  <si>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</si>
  <si>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</si>
  <si>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</si>
  <si>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</si>
  <si>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</si>
  <si>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</si>
  <si>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</si>
  <si>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</si>
  <si>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</si>
  <si>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</si>
  <si>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</si>
  <si>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</si>
  <si>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</si>
  <si>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</si>
  <si>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</si>
  <si>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</si>
  <si>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</si>
  <si>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</si>
  <si>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</si>
  <si>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</si>
  <si>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</si>
  <si>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</si>
  <si>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</si>
  <si>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</si>
  <si>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</si>
  <si>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</si>
  <si>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</si>
  <si>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</si>
  <si>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</si>
  <si>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</si>
  <si>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</si>
  <si>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</si>
  <si>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</si>
  <si>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</si>
  <si>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</si>
  <si>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</si>
  <si>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</si>
  <si>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</si>
  <si>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</si>
  <si>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</si>
  <si>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</si>
  <si>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</si>
  <si>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</si>
  <si>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</si>
  <si>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</si>
  <si>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</si>
  <si>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</si>
  <si>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</si>
  <si>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</si>
  <si>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</si>
  <si>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</si>
  <si>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</si>
  <si>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</si>
  <si>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</si>
  <si>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</si>
  <si>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</si>
  <si>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</si>
  <si>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</si>
  <si>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</si>
  <si>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</si>
  <si>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</si>
  <si>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</si>
  <si>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</si>
  <si>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</si>
  <si>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</si>
  <si>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</si>
  <si>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</si>
  <si>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</si>
  <si>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</si>
  <si>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</si>
  <si>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</si>
  <si>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</si>
  <si>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</si>
  <si>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</si>
  <si>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</si>
  <si>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</si>
  <si>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</si>
  <si>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</si>
  <si>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</si>
  <si>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</si>
  <si>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</si>
  <si>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</si>
  <si>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</si>
  <si>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</si>
  <si>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</si>
  <si>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</si>
  <si>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</si>
  <si>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</si>
  <si>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</si>
  <si>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</si>
  <si>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</si>
  <si>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</si>
  <si>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</si>
  <si>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</si>
  <si>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</si>
  <si>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</si>
  <si>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</si>
  <si>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</si>
  <si>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</si>
  <si>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</si>
  <si>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</si>
  <si>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</si>
  <si>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</si>
  <si>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</si>
  <si>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</si>
  <si>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</si>
  <si>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</si>
  <si>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</si>
  <si>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</si>
  <si>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</si>
  <si>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</si>
  <si>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</si>
  <si>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</si>
  <si>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</si>
  <si>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</si>
  <si>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</si>
  <si>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</si>
  <si>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</si>
  <si>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</si>
  <si>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</si>
  <si>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</si>
  <si>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</si>
  <si>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</si>
  <si>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</si>
  <si>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</si>
  <si>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</si>
  <si>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</si>
  <si>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</si>
  <si>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</si>
  <si>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</si>
  <si>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</si>
  <si>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</si>
  <si>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</si>
  <si>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</si>
  <si>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</si>
  <si>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</si>
  <si>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</si>
  <si>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</si>
  <si>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</si>
  <si>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</si>
  <si>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</si>
  <si>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</si>
  <si>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</si>
  <si>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</si>
  <si>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</si>
  <si>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</si>
  <si>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</si>
  <si>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</si>
  <si>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</si>
  <si>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</si>
  <si>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</si>
  <si>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</si>
  <si>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</si>
  <si>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</si>
  <si>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</si>
  <si>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</si>
  <si>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</si>
  <si>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</si>
  <si>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</si>
  <si>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</si>
  <si>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</si>
  <si>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</si>
  <si>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</si>
  <si>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</si>
  <si>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</si>
  <si>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</si>
  <si>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</si>
  <si>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</si>
  <si>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</si>
  <si>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</si>
  <si>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</si>
  <si>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</si>
  <si>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</si>
  <si>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</si>
  <si>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</si>
  <si>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</si>
  <si>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</si>
  <si>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</si>
  <si>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</si>
  <si>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</si>
  <si>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</si>
  <si>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</si>
  <si>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</si>
  <si>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</si>
  <si>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</si>
  <si>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</si>
  <si>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</si>
  <si>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</si>
  <si>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</si>
  <si>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</si>
  <si>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</si>
  <si>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</si>
  <si>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</si>
  <si>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</si>
  <si>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</si>
  <si>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</si>
  <si>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</si>
  <si>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</si>
  <si>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</si>
  <si>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</si>
  <si>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</si>
  <si>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</si>
  <si>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</si>
  <si>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</si>
  <si>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</si>
  <si>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</si>
  <si>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</si>
  <si>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</si>
  <si>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</si>
  <si>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</si>
  <si>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</si>
  <si>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</si>
  <si>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</si>
  <si>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</si>
  <si>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</si>
  <si>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</si>
  <si>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</si>
  <si>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</si>
  <si>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</si>
  <si>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</si>
  <si>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</si>
  <si>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</si>
  <si>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</si>
  <si>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</si>
  <si>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</si>
  <si>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</si>
  <si>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</si>
  <si>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</si>
  <si>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</si>
  <si>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</si>
  <si>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</si>
  <si>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</si>
  <si>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</si>
  <si>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</si>
  <si>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</si>
  <si>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</si>
  <si>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</si>
  <si>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</si>
  <si>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</si>
  <si>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</si>
  <si>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</si>
  <si>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</si>
  <si>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</si>
  <si>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</si>
  <si>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</si>
  <si>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</si>
  <si>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</si>
  <si>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</si>
  <si>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</si>
  <si>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</si>
  <si>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</si>
  <si>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</si>
  <si>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</si>
  <si>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</si>
  <si>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</si>
  <si>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</si>
  <si>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</si>
  <si>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</si>
  <si>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</si>
  <si>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</si>
  <si>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</si>
  <si>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</si>
  <si>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</si>
  <si>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</si>
  <si>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</si>
  <si>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</si>
  <si>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</si>
  <si>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</si>
  <si>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</si>
  <si>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</si>
  <si>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</si>
  <si>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</si>
  <si>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</si>
  <si>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</si>
  <si>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</si>
  <si>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</si>
  <si>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</si>
  <si>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</si>
  <si>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</si>
  <si>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</si>
  <si>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</si>
  <si>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</si>
  <si>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</si>
  <si>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</si>
  <si>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</si>
  <si>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</si>
  <si>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</si>
  <si>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</si>
  <si>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</si>
  <si>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</si>
  <si>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</si>
  <si>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</si>
  <si>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</si>
  <si>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</si>
  <si>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</si>
  <si>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</si>
  <si>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</si>
  <si>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</si>
  <si>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</si>
  <si>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</si>
  <si>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</si>
  <si>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</si>
  <si>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</si>
  <si>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</si>
  <si>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</si>
  <si>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</si>
  <si>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</si>
  <si>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</si>
  <si>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</si>
  <si>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</si>
  <si>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</si>
  <si>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</si>
  <si>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</si>
  <si>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</si>
  <si>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</si>
  <si>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</si>
  <si>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</si>
  <si>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</si>
  <si>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</si>
  <si>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</si>
  <si>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</si>
  <si>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</si>
  <si>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</si>
  <si>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</si>
  <si>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</si>
  <si>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</si>
  <si>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</si>
  <si>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</si>
  <si>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</si>
  <si>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</si>
  <si>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</si>
  <si>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</si>
  <si>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</si>
  <si>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</si>
  <si>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</si>
  <si>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</si>
  <si>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</si>
  <si>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</si>
  <si>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</si>
  <si>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</si>
  <si>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</si>
  <si>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</si>
  <si>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</si>
  <si>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</si>
  <si>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</si>
  <si>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</si>
  <si>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</si>
  <si>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</si>
  <si>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</si>
  <si>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</si>
  <si>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</si>
  <si>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</si>
  <si>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</si>
  <si>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</si>
  <si>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</si>
  <si>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</si>
  <si>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</si>
  <si>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</si>
  <si>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</si>
  <si>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</si>
  <si>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</si>
  <si>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</si>
  <si>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</si>
  <si>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</si>
  <si>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</si>
  <si>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</si>
  <si>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</si>
  <si>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</si>
  <si>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</si>
  <si>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</si>
  <si>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</si>
  <si>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</si>
  <si>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</si>
  <si>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</si>
  <si>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</si>
  <si>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</si>
  <si>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</si>
  <si>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</si>
  <si>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</si>
  <si>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</si>
  <si>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</si>
  <si>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</si>
  <si>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</si>
  <si>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</si>
  <si>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</si>
  <si>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</si>
  <si>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</si>
  <si>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</si>
  <si>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</si>
  <si>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</si>
  <si>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</si>
  <si>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</si>
  <si>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</si>
  <si>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</si>
  <si>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</si>
  <si>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</si>
  <si>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</si>
  <si>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</si>
  <si>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</si>
  <si>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</si>
  <si>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</si>
  <si>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</si>
  <si>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</si>
  <si>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</si>
  <si>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</si>
  <si>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</si>
  <si>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</si>
  <si>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</si>
  <si>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</si>
  <si>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</si>
  <si>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</si>
  <si>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</si>
  <si>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</si>
  <si>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</si>
  <si>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</si>
  <si>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</si>
  <si>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</si>
  <si>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</si>
  <si>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</si>
  <si>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</si>
  <si>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</si>
  <si>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</si>
  <si>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</si>
  <si>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</si>
  <si>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</si>
  <si>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</si>
  <si>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</si>
  <si>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</si>
  <si>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</si>
  <si>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</si>
  <si>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</si>
  <si>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</si>
  <si>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</si>
  <si>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</si>
  <si>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</si>
  <si>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</si>
  <si>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</si>
  <si>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</si>
  <si>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</si>
  <si>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</si>
  <si>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</si>
  <si>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</si>
  <si>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</si>
  <si>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</si>
  <si>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</si>
  <si>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</si>
  <si>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</si>
  <si>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</si>
  <si>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</si>
  <si>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</si>
  <si>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</si>
  <si>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</si>
  <si>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</si>
  <si>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</si>
  <si>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</si>
  <si>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</si>
  <si>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</si>
  <si>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</si>
  <si>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</si>
  <si>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</si>
  <si>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</si>
  <si>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</si>
  <si>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</si>
  <si>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</si>
  <si>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</si>
  <si>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</si>
  <si>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</si>
  <si>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</si>
  <si>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</si>
  <si>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</si>
  <si>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</si>
  <si>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</si>
  <si>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</si>
  <si>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</si>
  <si>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</si>
  <si>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</si>
  <si>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</si>
  <si>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</si>
  <si>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</si>
  <si>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</si>
  <si>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</si>
  <si>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</si>
  <si>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</si>
  <si>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</si>
  <si>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</si>
  <si>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</si>
  <si>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</si>
  <si>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</si>
  <si>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</si>
  <si>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</si>
  <si>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</si>
  <si>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</si>
  <si>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</si>
  <si>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</si>
  <si>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</si>
  <si>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</si>
  <si>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</si>
  <si>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</si>
  <si>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</si>
  <si>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</si>
  <si>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</si>
  <si>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</si>
  <si>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</si>
  <si>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</si>
  <si>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</si>
  <si>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</si>
  <si>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</si>
  <si>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</si>
  <si>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</si>
  <si>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</si>
  <si>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</si>
  <si>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</si>
  <si>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</si>
  <si>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</si>
  <si>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</si>
  <si>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</si>
  <si>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</si>
  <si>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</si>
  <si>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</si>
  <si>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</si>
  <si>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</si>
  <si>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</si>
  <si>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</si>
  <si>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</si>
  <si>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</si>
  <si>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</si>
  <si>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</si>
  <si>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</si>
  <si>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</si>
  <si>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</si>
  <si>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</si>
  <si>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</si>
  <si>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</si>
  <si>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</si>
  <si>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</si>
  <si>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</si>
  <si>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</si>
  <si>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</si>
  <si>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</si>
  <si>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</si>
  <si>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</si>
  <si>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</si>
  <si>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</si>
  <si>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</si>
  <si>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</si>
  <si>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</si>
  <si>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</si>
  <si>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</si>
  <si>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</si>
  <si>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</si>
  <si>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</si>
  <si>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</si>
  <si>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</si>
  <si>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</si>
  <si>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</si>
  <si>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</si>
  <si>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</si>
  <si>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</si>
  <si>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</si>
  <si>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</si>
  <si>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</si>
  <si>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</si>
  <si>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</si>
  <si>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</si>
  <si>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</si>
  <si>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</si>
  <si>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</si>
  <si>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</si>
  <si>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</si>
  <si>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</si>
  <si>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</si>
  <si>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</si>
  <si>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</si>
  <si>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</si>
  <si>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</si>
  <si>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</si>
  <si>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</si>
  <si>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</si>
  <si>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</si>
  <si>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</si>
  <si>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</si>
  <si>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</si>
  <si>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</si>
  <si>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</si>
  <si>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</si>
  <si>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</si>
  <si>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</si>
  <si>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</si>
  <si>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</si>
  <si>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</si>
  <si>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</si>
  <si>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</si>
  <si>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</si>
  <si>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</si>
  <si>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</si>
  <si>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</si>
  <si>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</si>
  <si>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</si>
  <si>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</si>
  <si>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</si>
  <si>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</si>
  <si>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</si>
  <si>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</si>
  <si>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</si>
  <si>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</si>
  <si>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</si>
  <si>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</si>
  <si>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</si>
  <si>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</si>
  <si>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</si>
  <si>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</si>
  <si>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</si>
  <si>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</si>
  <si>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</si>
  <si>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</si>
  <si>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</si>
  <si>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</si>
  <si>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</si>
  <si>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</si>
  <si>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</si>
  <si>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</si>
  <si>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</si>
  <si>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</si>
  <si>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</si>
  <si>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</si>
  <si>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</si>
  <si>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</si>
  <si>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</si>
  <si>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</si>
  <si>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</si>
  <si>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</si>
  <si>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</si>
  <si>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</si>
  <si>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</si>
  <si>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</si>
  <si>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</si>
  <si>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</si>
  <si>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</si>
  <si>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</si>
  <si>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</si>
  <si>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</si>
  <si>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</si>
  <si>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</si>
  <si>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</si>
  <si>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</si>
  <si>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</si>
  <si>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</si>
  <si>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</si>
  <si>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</si>
  <si>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</si>
  <si>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</si>
  <si>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</si>
  <si>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</si>
  <si>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</si>
  <si>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</si>
  <si>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</si>
  <si>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</si>
  <si>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</si>
  <si>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</si>
  <si>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</si>
  <si>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</si>
  <si>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</si>
  <si>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</si>
  <si>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</si>
  <si>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</si>
  <si>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</si>
  <si>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</si>
  <si>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</si>
  <si>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</si>
  <si>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</si>
  <si>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</si>
  <si>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</si>
  <si>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</si>
  <si>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</si>
  <si>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</si>
  <si>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</si>
  <si>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</si>
  <si>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</si>
  <si>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</si>
  <si>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</si>
  <si>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</si>
  <si>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</si>
  <si>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</si>
  <si>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</si>
  <si>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</si>
  <si>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</si>
  <si>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</si>
  <si>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</si>
  <si>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</si>
  <si>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</si>
  <si>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</si>
  <si>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</si>
  <si>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</si>
  <si>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</si>
  <si>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</si>
  <si>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</si>
  <si>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</si>
  <si>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</si>
  <si>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</si>
  <si>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</si>
  <si>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</si>
  <si>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</si>
  <si>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</si>
  <si>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</si>
  <si>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</si>
  <si>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</si>
  <si>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</si>
  <si>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</si>
  <si>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</si>
  <si>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</si>
  <si>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</si>
  <si>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</si>
  <si>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</si>
  <si>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</si>
  <si>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</si>
  <si>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</si>
  <si>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</si>
  <si>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</si>
  <si>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</si>
  <si>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</si>
  <si>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</si>
  <si>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</si>
  <si>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</si>
  <si>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</si>
  <si>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</si>
  <si>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</si>
  <si>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</si>
  <si>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</si>
  <si>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</si>
  <si>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</si>
  <si>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</si>
  <si>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</si>
  <si>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</si>
  <si>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</si>
  <si>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</si>
  <si>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</si>
  <si>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</si>
  <si>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</si>
  <si>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</si>
  <si>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</si>
  <si>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</si>
  <si>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</si>
  <si>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</si>
  <si>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</si>
  <si>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</si>
  <si>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</si>
  <si>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</si>
  <si>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</si>
  <si>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</si>
  <si>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</si>
  <si>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</si>
  <si>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</si>
  <si>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</si>
  <si>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</si>
  <si>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</si>
  <si>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</si>
  <si>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</si>
  <si>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</si>
  <si>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</si>
  <si>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</si>
  <si>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</si>
  <si>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</si>
  <si>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</si>
  <si>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</si>
  <si>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</si>
  <si>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</si>
  <si>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</si>
  <si>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</si>
  <si>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</si>
  <si>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</si>
  <si>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</si>
  <si>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</si>
  <si>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</si>
  <si>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</si>
  <si>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</si>
  <si>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</si>
  <si>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</si>
  <si>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</si>
  <si>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</si>
  <si>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</si>
  <si>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</si>
  <si>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</si>
  <si>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</si>
  <si>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</si>
  <si>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</si>
  <si>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</si>
  <si>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</si>
  <si>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</si>
  <si>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</si>
  <si>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</si>
  <si>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</si>
  <si>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</si>
  <si>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</si>
  <si>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</si>
  <si>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</si>
  <si>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</si>
  <si>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</si>
  <si>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</si>
  <si>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</si>
  <si>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</si>
  <si>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</si>
  <si>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</si>
  <si>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</si>
  <si>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</si>
  <si>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</si>
  <si>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</si>
  <si>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</si>
  <si>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</si>
  <si>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</si>
  <si>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</si>
  <si>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</si>
  <si>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</si>
  <si>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</si>
  <si>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</si>
  <si>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</si>
  <si>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</si>
  <si>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</si>
  <si>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</si>
  <si>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</si>
  <si>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</si>
  <si>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</si>
  <si>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</si>
  <si>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</si>
  <si>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</si>
  <si>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</si>
  <si>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</si>
  <si>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</si>
  <si>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</si>
  <si>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</si>
  <si>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</si>
  <si>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</si>
  <si>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</si>
  <si>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</si>
  <si>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</si>
  <si>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</si>
  <si>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</si>
  <si>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</si>
  <si>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</si>
  <si>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</si>
  <si>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</si>
  <si>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</si>
  <si>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</si>
  <si>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</si>
  <si>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</si>
  <si>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</si>
  <si>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</si>
  <si>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</si>
  <si>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</si>
  <si>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</si>
  <si>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</si>
  <si>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</si>
  <si>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</si>
  <si>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</si>
  <si>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</si>
  <si>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</si>
  <si>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</si>
  <si>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</si>
  <si>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</si>
  <si>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</si>
  <si>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</si>
  <si>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</si>
  <si>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</si>
  <si>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</si>
  <si>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</si>
  <si>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</si>
  <si>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</si>
  <si>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</si>
  <si>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</si>
  <si>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</si>
  <si>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</si>
  <si>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</si>
  <si>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</si>
  <si>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</si>
  <si>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</si>
  <si>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</si>
  <si>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</si>
  <si>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</si>
  <si>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</si>
  <si>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</si>
  <si>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</si>
  <si>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</si>
  <si>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</si>
  <si>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</si>
  <si>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</si>
  <si>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</si>
  <si>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</si>
  <si>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</si>
  <si>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</si>
  <si>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</si>
  <si>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</si>
  <si>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</si>
  <si>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</si>
  <si>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</si>
  <si>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</si>
  <si>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</si>
  <si>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</si>
  <si>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</si>
  <si>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</si>
  <si>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</si>
  <si>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</si>
  <si>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</si>
  <si>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</si>
  <si>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</si>
  <si>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</si>
  <si>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</si>
  <si>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</si>
  <si>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</si>
  <si>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</si>
  <si>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</si>
  <si>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</si>
  <si>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</si>
  <si>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</si>
  <si>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</si>
  <si>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</si>
  <si>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</si>
  <si>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</si>
  <si>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</si>
  <si>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</si>
  <si>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</si>
  <si>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</si>
  <si>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</si>
  <si>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</si>
  <si>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</si>
  <si>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</si>
  <si>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</si>
  <si>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</si>
  <si>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</si>
  <si>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</si>
  <si>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</si>
  <si>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</si>
  <si>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</si>
  <si>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</si>
  <si>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</si>
  <si>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</si>
  <si>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</si>
  <si>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</si>
  <si>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</si>
  <si>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</si>
  <si>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</si>
  <si>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</si>
  <si>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</si>
  <si>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</si>
  <si>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</si>
  <si>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</si>
  <si>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</si>
  <si>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</si>
  <si>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</si>
  <si>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</si>
  <si>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</si>
  <si>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</si>
  <si>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</si>
  <si>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</si>
  <si>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</si>
  <si>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</si>
  <si>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</si>
  <si>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</si>
  <si>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</si>
  <si>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</si>
  <si>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</si>
  <si>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</si>
  <si>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</si>
  <si>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</si>
  <si>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</si>
  <si>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</si>
  <si>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</si>
  <si>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</si>
  <si>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</si>
  <si>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</si>
  <si>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</si>
  <si>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</si>
  <si>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</si>
  <si>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</si>
  <si>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</si>
  <si>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</si>
  <si>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</si>
  <si>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</si>
  <si>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</si>
  <si>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</si>
  <si>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</si>
  <si>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</si>
  <si>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</si>
  <si>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</si>
  <si>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</si>
  <si>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</si>
  <si>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</si>
  <si>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</si>
  <si>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</si>
  <si>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</si>
  <si>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</si>
  <si>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</si>
  <si>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</si>
  <si>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</si>
  <si>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</si>
  <si>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</si>
  <si>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</si>
  <si>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</si>
  <si>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</si>
  <si>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</si>
  <si>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</si>
  <si>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</si>
  <si>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</si>
  <si>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</si>
  <si>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</si>
  <si>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</si>
  <si>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</si>
  <si>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</si>
  <si>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</si>
  <si>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</si>
  <si>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</si>
  <si>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</si>
  <si>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</si>
  <si>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</si>
  <si>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</si>
  <si>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</si>
  <si>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</si>
  <si>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</si>
  <si>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</si>
  <si>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</si>
  <si>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</si>
  <si>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</si>
  <si>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</si>
  <si>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</si>
  <si>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</si>
  <si>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</si>
  <si>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</si>
  <si>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</si>
  <si>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</si>
  <si>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</si>
  <si>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</si>
  <si>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</si>
  <si>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</si>
  <si>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</si>
  <si>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</si>
  <si>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</si>
  <si>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</si>
  <si>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</si>
  <si>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</si>
  <si>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</si>
  <si>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</si>
  <si>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</si>
  <si>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</si>
  <si>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</si>
  <si>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</si>
  <si>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</si>
  <si>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</si>
  <si>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</si>
  <si>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</si>
  <si>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</si>
  <si>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</si>
  <si>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</si>
  <si>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</si>
  <si>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</si>
  <si>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</si>
  <si>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</si>
  <si>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</si>
  <si>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</si>
  <si>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</si>
  <si>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</si>
  <si>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</si>
  <si>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</si>
  <si>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</si>
  <si>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</si>
  <si>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</si>
  <si>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</si>
  <si>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</si>
  <si>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</si>
  <si>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</si>
  <si>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</si>
  <si>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</si>
  <si>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</si>
  <si>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</si>
  <si>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</si>
  <si>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</si>
  <si>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</si>
  <si>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</si>
  <si>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</si>
  <si>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</si>
  <si>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</si>
  <si>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</si>
  <si>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</si>
  <si>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</si>
  <si>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</si>
  <si>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</si>
  <si>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</si>
  <si>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</si>
  <si>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</si>
  <si>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</si>
  <si>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</si>
  <si>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</si>
  <si>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</si>
  <si>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</si>
  <si>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</si>
  <si>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</si>
  <si>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</si>
  <si>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</si>
  <si>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</si>
  <si>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</si>
  <si>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</si>
  <si>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</si>
  <si>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</si>
  <si>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</si>
  <si>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</si>
  <si>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</si>
  <si>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</si>
  <si>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</si>
  <si>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</si>
  <si>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</si>
  <si>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</si>
  <si>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</si>
  <si>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</si>
  <si>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</si>
  <si>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</si>
  <si>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</si>
  <si>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</si>
  <si>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</si>
  <si>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</si>
  <si>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</si>
  <si>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</si>
  <si>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</si>
  <si>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</si>
  <si>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</si>
  <si>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</si>
  <si>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</si>
  <si>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</si>
  <si>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</si>
  <si>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</si>
  <si>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</si>
  <si>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</si>
  <si>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</si>
  <si>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</si>
  <si>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</si>
  <si>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</si>
  <si>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</si>
  <si>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</si>
  <si>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</si>
  <si>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</si>
  <si>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</si>
  <si>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</si>
  <si>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</si>
  <si>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</si>
  <si>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</si>
  <si>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</si>
  <si>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</si>
  <si>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</si>
  <si>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</si>
  <si>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</si>
  <si>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</si>
  <si>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</si>
  <si>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</si>
  <si>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</si>
  <si>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</si>
  <si>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</si>
  <si>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</si>
  <si>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</si>
  <si>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</si>
  <si>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</si>
  <si>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</si>
  <si>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</si>
  <si>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</si>
  <si>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</si>
  <si>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</si>
  <si>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</si>
  <si>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</si>
  <si>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</si>
  <si>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</si>
  <si>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</si>
  <si>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</si>
  <si>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</si>
  <si>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</si>
  <si>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</si>
  <si>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</si>
  <si>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</si>
  <si>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</si>
  <si>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</si>
  <si>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</si>
  <si>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</si>
  <si>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</si>
  <si>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</si>
  <si>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</si>
  <si>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</si>
  <si>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</si>
  <si>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</si>
  <si>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</si>
  <si>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</si>
  <si>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</si>
  <si>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</si>
  <si>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</si>
  <si>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</si>
  <si>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</si>
  <si>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</si>
  <si>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</si>
  <si>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</si>
  <si>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</si>
  <si>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</si>
  <si>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</si>
  <si>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</si>
  <si>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</si>
  <si>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</si>
  <si>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</si>
  <si>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</si>
  <si>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</si>
  <si>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</si>
  <si>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</si>
  <si>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</si>
  <si>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</si>
  <si>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</si>
  <si>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</si>
  <si>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</si>
  <si>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</si>
  <si>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</si>
  <si>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</si>
  <si>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</si>
  <si>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</si>
  <si>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</si>
  <si>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</si>
  <si>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</si>
  <si>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</si>
  <si>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</si>
  <si>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</si>
  <si>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</si>
  <si>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</si>
  <si>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</si>
  <si>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</si>
  <si>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</si>
  <si>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</si>
  <si>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</si>
  <si>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</si>
  <si>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</si>
  <si>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</si>
  <si>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</si>
  <si>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</si>
  <si>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</si>
  <si>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</si>
  <si>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</si>
  <si>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</si>
  <si>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</si>
  <si>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</si>
  <si>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</si>
  <si>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</si>
  <si>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</si>
  <si>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</si>
  <si>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</si>
  <si>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</si>
  <si>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</si>
  <si>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</si>
  <si>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</si>
  <si>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</si>
  <si>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</si>
  <si>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</si>
  <si>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</si>
  <si>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</si>
  <si>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</si>
  <si>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</si>
  <si>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</si>
  <si>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</si>
  <si>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</si>
  <si>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</si>
  <si>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</si>
  <si>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</si>
  <si>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</si>
  <si>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</si>
  <si>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</si>
  <si>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</si>
  <si>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</si>
  <si>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</si>
  <si>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</si>
  <si>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</si>
  <si>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</si>
  <si>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</si>
  <si>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</si>
  <si>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</si>
  <si>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</si>
  <si>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</si>
  <si>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</si>
  <si>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</si>
  <si>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</si>
  <si>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</si>
  <si>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</si>
  <si>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</si>
  <si>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</si>
  <si>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</si>
  <si>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</si>
  <si>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</si>
  <si>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</si>
  <si>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</si>
  <si>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</si>
  <si>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</si>
  <si>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</si>
  <si>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</si>
  <si>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</si>
  <si>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</si>
  <si>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</si>
  <si>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</si>
  <si>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</si>
  <si>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</si>
  <si>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</si>
  <si>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</si>
  <si>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</si>
  <si>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</si>
  <si>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</si>
  <si>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</si>
  <si>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</si>
  <si>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</si>
  <si>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</si>
  <si>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</si>
  <si>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</si>
  <si>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</si>
  <si>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</si>
  <si>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</si>
  <si>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</si>
  <si>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</si>
  <si>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</si>
  <si>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</si>
  <si>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</si>
  <si>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</si>
  <si>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</si>
  <si>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</si>
  <si>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</si>
  <si>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</si>
  <si>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</si>
  <si>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</si>
  <si>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</si>
  <si>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</si>
  <si>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</si>
  <si>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</si>
  <si>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</si>
  <si>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</si>
  <si>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</si>
  <si>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</si>
  <si>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</si>
  <si>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</si>
  <si>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</si>
  <si>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</si>
  <si>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</si>
  <si>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</si>
  <si>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</si>
  <si>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</si>
  <si>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</si>
  <si>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</si>
  <si>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</si>
  <si>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</si>
  <si>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</si>
  <si>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</si>
  <si>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</si>
  <si>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</si>
  <si>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</si>
  <si>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</si>
  <si>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</si>
  <si>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</si>
  <si>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</si>
  <si>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</si>
  <si>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</si>
  <si>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</si>
  <si>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</si>
  <si>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</si>
  <si>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</si>
  <si>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</si>
  <si>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</si>
  <si>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</si>
  <si>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</si>
  <si>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</si>
  <si>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</si>
  <si>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</si>
  <si>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</si>
  <si>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</si>
  <si>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</si>
  <si>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</si>
  <si>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</si>
  <si>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</si>
  <si>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</si>
  <si>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</si>
  <si>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</si>
  <si>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</si>
  <si>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</si>
  <si>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</si>
  <si>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</si>
  <si>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</si>
  <si>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</si>
  <si>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</si>
  <si>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</si>
  <si>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</si>
  <si>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</si>
  <si>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</si>
  <si>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</si>
  <si>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</si>
  <si>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</si>
  <si>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</si>
  <si>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</si>
  <si>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</si>
  <si>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</si>
  <si>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</si>
  <si>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</si>
  <si>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</si>
  <si>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</si>
  <si>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</si>
  <si>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</si>
  <si>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</si>
  <si>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</si>
  <si>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</si>
  <si>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</si>
  <si>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</si>
  <si>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</si>
  <si>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</si>
  <si>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</si>
  <si>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</si>
  <si>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</si>
  <si>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</si>
  <si>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</si>
  <si>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</si>
  <si>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</si>
  <si>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</si>
  <si>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</si>
  <si>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</si>
  <si>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</si>
  <si>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</si>
  <si>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</si>
  <si>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</si>
  <si>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</si>
  <si>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</si>
  <si>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</si>
  <si>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</si>
  <si>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</si>
  <si>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</si>
  <si>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</si>
  <si>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</si>
  <si>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</si>
  <si>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</si>
  <si>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</si>
  <si>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</si>
  <si>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</si>
  <si>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</si>
  <si>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</si>
  <si>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</si>
  <si>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</si>
  <si>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</si>
  <si>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</si>
  <si>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</si>
  <si>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</si>
  <si>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</si>
  <si>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</si>
  <si>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</si>
  <si>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</si>
  <si>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</si>
  <si>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</si>
  <si>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</si>
  <si>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</si>
  <si>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</si>
  <si>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</si>
  <si>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</si>
  <si>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</si>
  <si>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</si>
  <si>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</si>
  <si>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</si>
  <si>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</si>
  <si>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</si>
  <si>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</si>
  <si>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</si>
  <si>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</si>
  <si>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</si>
  <si>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</si>
  <si>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</si>
  <si>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</si>
  <si>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</si>
  <si>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</si>
  <si>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</si>
  <si>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</si>
  <si>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</si>
  <si>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</si>
  <si>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</si>
  <si>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</si>
  <si>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</si>
  <si>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</si>
  <si>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</si>
  <si>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</si>
  <si>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</si>
  <si>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</si>
  <si>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</si>
  <si>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</si>
  <si>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</si>
  <si>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</si>
  <si>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</si>
  <si>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</si>
  <si>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</si>
  <si>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</si>
  <si>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</si>
  <si>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</si>
  <si>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</si>
  <si>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</si>
  <si>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</si>
  <si>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</si>
  <si>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</si>
  <si>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</si>
  <si>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</si>
  <si>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</si>
  <si>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</si>
  <si>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</si>
  <si>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</si>
  <si>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</si>
  <si>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</si>
  <si>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</si>
  <si>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</si>
  <si>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</si>
  <si>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</si>
  <si>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</si>
  <si>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</si>
  <si>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</si>
  <si>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</si>
  <si>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</si>
  <si>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</si>
  <si>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</si>
  <si>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</si>
  <si>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</si>
  <si>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</si>
  <si>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</si>
  <si>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</si>
  <si>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</si>
  <si>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</si>
  <si>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</si>
  <si>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</si>
  <si>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</si>
  <si>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</si>
  <si>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</si>
  <si>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</si>
  <si>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</si>
  <si>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</si>
  <si>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</si>
  <si>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</si>
  <si>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</si>
  <si>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</si>
  <si>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</si>
  <si>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</si>
  <si>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</si>
  <si>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</si>
  <si>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</si>
  <si>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</si>
  <si>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</si>
  <si>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</si>
  <si>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</si>
  <si>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</si>
  <si>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</si>
  <si>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</si>
  <si>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</si>
  <si>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</si>
  <si>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</si>
  <si>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</si>
  <si>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</si>
  <si>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</si>
  <si>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</si>
  <si>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</si>
  <si>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</si>
  <si>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</si>
  <si>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</si>
  <si>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</si>
  <si>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</si>
  <si>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</si>
  <si>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</si>
  <si>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</si>
  <si>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</si>
  <si>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</si>
  <si>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</si>
  <si>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</si>
  <si>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</si>
  <si>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</si>
  <si>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</si>
  <si>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</si>
  <si>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</si>
  <si>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</si>
  <si>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</si>
  <si>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</si>
  <si>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</si>
  <si>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</si>
  <si>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</si>
  <si>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</si>
  <si>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</si>
  <si>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</si>
  <si>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</si>
  <si>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</si>
  <si>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</si>
  <si>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</si>
  <si>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</si>
  <si>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</si>
  <si>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</si>
  <si>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</si>
  <si>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</si>
  <si>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</si>
  <si>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</si>
  <si>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</si>
  <si>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</si>
  <si>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</si>
  <si>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</si>
  <si>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</si>
  <si>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</si>
  <si>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</si>
  <si>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</si>
  <si>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</si>
  <si>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</si>
  <si>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</si>
  <si>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</si>
  <si>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</si>
  <si>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</si>
  <si>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</si>
  <si>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</si>
  <si>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</si>
  <si>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</si>
  <si>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</si>
  <si>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</si>
  <si>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</si>
  <si>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</si>
  <si>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</si>
  <si>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</si>
  <si>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</si>
  <si>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</si>
  <si>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</si>
  <si>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</si>
  <si>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</si>
  <si>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</si>
  <si>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</si>
  <si>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</si>
  <si>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</si>
  <si>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</si>
  <si>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</si>
  <si>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</si>
  <si>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</si>
  <si>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</si>
  <si>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</si>
  <si>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</si>
  <si>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</si>
  <si>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</si>
  <si>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</si>
  <si>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</si>
  <si>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</si>
  <si>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</si>
  <si>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</si>
  <si>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</si>
  <si>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</si>
  <si>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</si>
  <si>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</si>
  <si>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</si>
  <si>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</si>
  <si>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</si>
  <si>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</si>
  <si>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</si>
  <si>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</si>
  <si>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</si>
  <si>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</si>
  <si>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</si>
  <si>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</si>
  <si>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</si>
  <si>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</si>
  <si>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</si>
  <si>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</si>
  <si>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</si>
  <si>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</si>
  <si>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</si>
  <si>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</si>
  <si>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</si>
  <si>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</si>
  <si>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</si>
  <si>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</si>
  <si>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</si>
  <si>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</si>
  <si>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</si>
  <si>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</si>
  <si>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</si>
  <si>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</si>
  <si>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</si>
  <si>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</si>
  <si>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</si>
  <si>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</si>
  <si>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</si>
  <si>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</si>
  <si>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</si>
  <si>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</si>
  <si>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</si>
  <si>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</si>
  <si>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</si>
  <si>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</si>
  <si>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</si>
  <si>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</si>
  <si>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</si>
  <si>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</si>
  <si>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</si>
  <si>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</si>
  <si>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</si>
  <si>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</si>
  <si>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</si>
  <si>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</si>
  <si>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</si>
  <si>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</si>
  <si>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</si>
  <si>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</si>
  <si>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</si>
  <si>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</si>
  <si>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</si>
  <si>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</si>
  <si>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</si>
  <si>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</si>
  <si>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</si>
  <si>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</si>
  <si>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</si>
  <si>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</si>
  <si>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</si>
  <si>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</si>
  <si>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</si>
  <si>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</si>
  <si>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</si>
  <si>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</si>
  <si>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</si>
  <si>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</si>
  <si>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</si>
  <si>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</si>
  <si>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</si>
  <si>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</si>
  <si>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</si>
  <si>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</si>
  <si>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</si>
  <si>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</si>
  <si>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</si>
  <si>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</si>
  <si>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</si>
  <si>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</si>
  <si>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</si>
  <si>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</si>
  <si>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</si>
  <si>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</si>
  <si>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</si>
  <si>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</si>
  <si>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</si>
  <si>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</si>
  <si>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</si>
  <si>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</si>
  <si>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</si>
  <si>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</si>
  <si>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</si>
  <si>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</si>
  <si>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</si>
  <si>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</si>
  <si>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</si>
  <si>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</si>
  <si>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</si>
  <si>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</si>
  <si>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</si>
  <si>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</si>
  <si>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</si>
  <si>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</si>
  <si>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</si>
  <si>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</si>
  <si>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</si>
  <si>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</si>
  <si>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</si>
  <si>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</si>
  <si>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</si>
  <si>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</si>
  <si>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</si>
  <si>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</si>
  <si>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</si>
  <si>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</si>
  <si>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</si>
  <si>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</si>
  <si>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</si>
  <si>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</si>
  <si>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</si>
  <si>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</si>
  <si>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</si>
  <si>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</si>
  <si>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</si>
  <si>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</si>
  <si>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</si>
  <si>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</si>
  <si>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</si>
  <si>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</si>
  <si>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</si>
  <si>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</si>
  <si>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</si>
  <si>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</si>
  <si>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</si>
  <si>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</si>
  <si>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</si>
  <si>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</si>
  <si>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</si>
  <si>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</si>
  <si>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</si>
  <si>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</si>
  <si>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</si>
  <si>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</si>
  <si>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</si>
  <si>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</si>
  <si>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</si>
  <si>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</si>
  <si>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</si>
  <si>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</si>
  <si>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</si>
  <si>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</si>
  <si>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</si>
  <si>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</si>
  <si>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</si>
  <si>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</si>
  <si>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</si>
  <si>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</si>
  <si>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</si>
  <si>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</si>
  <si>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</si>
  <si>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</si>
  <si>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</si>
  <si>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</si>
  <si>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</si>
  <si>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</si>
  <si>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</si>
  <si>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</si>
  <si>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</si>
  <si>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</si>
  <si>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</si>
  <si>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</si>
  <si>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</si>
  <si>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</si>
  <si>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</si>
  <si>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</si>
  <si>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</si>
  <si>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</si>
  <si>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</si>
  <si>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</si>
  <si>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</si>
  <si>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</si>
  <si>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</si>
  <si>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</si>
  <si>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</si>
  <si>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</si>
  <si>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</si>
  <si>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</si>
  <si>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</si>
  <si>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</si>
  <si>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</si>
  <si>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</si>
  <si>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</si>
  <si>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</si>
  <si>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</si>
  <si>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</si>
  <si>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</si>
  <si>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</si>
  <si>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</si>
  <si>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</si>
  <si>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</si>
  <si>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</si>
  <si>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</si>
  <si>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</si>
  <si>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</si>
  <si>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</si>
  <si>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</si>
  <si>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</si>
  <si>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</si>
  <si>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</si>
  <si>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</si>
  <si>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</si>
  <si>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</si>
  <si>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</si>
  <si>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</si>
  <si>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</si>
  <si>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</si>
  <si>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</si>
  <si>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</si>
  <si>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</si>
  <si>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</si>
  <si>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</si>
  <si>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</si>
  <si>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</si>
  <si>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</si>
  <si>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</si>
  <si>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</si>
  <si>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</si>
  <si>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</si>
  <si>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</si>
  <si>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</si>
  <si>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</si>
  <si>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</si>
  <si>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</si>
  <si>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</si>
  <si>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</si>
  <si>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</si>
  <si>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</si>
  <si>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</si>
  <si>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</si>
  <si>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</si>
  <si>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</si>
  <si>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</si>
  <si>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</si>
  <si>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</si>
  <si>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</si>
  <si>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</si>
  <si>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</si>
  <si>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</si>
  <si>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</si>
  <si>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</si>
  <si>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</si>
  <si>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</si>
  <si>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</si>
  <si>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</si>
  <si>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</si>
  <si>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</si>
  <si>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</si>
  <si>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</si>
  <si>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</si>
  <si>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</si>
  <si>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</si>
  <si>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</si>
  <si>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</si>
  <si>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</si>
  <si>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</si>
  <si>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</si>
  <si>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</si>
  <si>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</si>
  <si>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</si>
  <si>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</si>
  <si>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</si>
  <si>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</si>
  <si>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</si>
  <si>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</si>
  <si>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</si>
  <si>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</si>
  <si>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</si>
  <si>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</si>
  <si>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</si>
  <si>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</si>
  <si>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</si>
  <si>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</si>
  <si>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</si>
  <si>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</si>
  <si>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</si>
  <si>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</si>
  <si>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</si>
  <si>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</si>
  <si>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</si>
  <si>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</si>
  <si>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</si>
  <si>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</si>
  <si>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</si>
  <si>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</si>
  <si>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</si>
  <si>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</si>
  <si>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</si>
  <si>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</si>
  <si>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</si>
  <si>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</si>
  <si>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</si>
  <si>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</si>
  <si>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</si>
  <si>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</si>
  <si>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</si>
  <si>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</si>
  <si>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</si>
  <si>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</si>
  <si>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</si>
  <si>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</si>
  <si>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</si>
  <si>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</si>
  <si>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</si>
  <si>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</si>
  <si>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</si>
  <si>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</si>
  <si>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</si>
  <si>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</si>
  <si>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</si>
  <si>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</si>
  <si>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</si>
  <si>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</si>
  <si>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</si>
  <si>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</si>
  <si>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</si>
  <si>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</si>
  <si>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</si>
  <si>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</si>
  <si>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</si>
  <si>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</si>
  <si>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</si>
  <si>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</si>
  <si>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</si>
  <si>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</si>
  <si>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</si>
  <si>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</si>
  <si>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</si>
  <si>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</si>
  <si>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</si>
  <si>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</si>
  <si>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</si>
  <si>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</si>
  <si>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</si>
  <si>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</si>
  <si>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</si>
  <si>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</si>
  <si>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</si>
  <si>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</si>
  <si>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</si>
  <si>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</si>
  <si>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</si>
  <si>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</si>
  <si>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</si>
  <si>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</si>
  <si>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</si>
  <si>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</si>
  <si>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</si>
  <si>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</si>
  <si>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</si>
  <si>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</si>
  <si>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</si>
  <si>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</si>
  <si>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</si>
  <si>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</si>
  <si>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</si>
  <si>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</si>
  <si>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</si>
  <si>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</si>
  <si>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</si>
  <si>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</si>
  <si>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</si>
  <si>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</si>
  <si>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</si>
  <si>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</si>
  <si>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</si>
  <si>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</si>
  <si>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</si>
  <si>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</si>
  <si>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</si>
  <si>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</si>
  <si>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</si>
  <si>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</si>
  <si>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</si>
  <si>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</si>
  <si>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</si>
  <si>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</si>
  <si>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</si>
  <si>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</si>
  <si>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</si>
  <si>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</si>
  <si>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</si>
  <si>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</si>
  <si>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</si>
  <si>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</si>
  <si>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</si>
  <si>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</si>
  <si>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</si>
  <si>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</si>
  <si>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</si>
  <si>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</si>
  <si>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</si>
  <si>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</si>
  <si>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</si>
  <si>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</si>
  <si>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</si>
  <si>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</si>
  <si>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</si>
  <si>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</si>
  <si>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</si>
  <si>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</si>
  <si>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</si>
  <si>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</si>
  <si>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</si>
  <si>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</si>
  <si>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</si>
  <si>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</si>
  <si>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</si>
  <si>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</si>
  <si>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</si>
  <si>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</si>
  <si>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</si>
  <si>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</si>
  <si>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</si>
  <si>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</si>
  <si>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</si>
  <si>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</si>
  <si>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</si>
  <si>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</si>
  <si>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</si>
  <si>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</si>
  <si>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</si>
  <si>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</si>
  <si>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</si>
  <si>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</si>
  <si>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</si>
  <si>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</si>
  <si>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</si>
  <si>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</si>
  <si>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</si>
  <si>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</si>
  <si>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</si>
  <si>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</si>
  <si>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</si>
  <si>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</si>
  <si>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</si>
  <si>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</si>
  <si>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</si>
  <si>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</si>
  <si>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</si>
  <si>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</si>
  <si>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</si>
  <si>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</si>
  <si>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</si>
  <si>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</si>
  <si>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</si>
  <si>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</si>
  <si>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</si>
  <si>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</si>
  <si>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</si>
  <si>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</si>
  <si>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</si>
  <si>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</si>
  <si>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</si>
  <si>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</si>
  <si>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</si>
  <si>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</si>
  <si>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</si>
  <si>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</si>
  <si>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</si>
  <si>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</si>
  <si>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</si>
  <si>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</si>
  <si>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</si>
  <si>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</si>
  <si>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</si>
  <si>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</si>
  <si>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</si>
  <si>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</si>
  <si>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</si>
  <si>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</si>
  <si>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</si>
  <si>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</si>
  <si>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</si>
  <si>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</si>
  <si>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</si>
  <si>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</si>
  <si>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</si>
  <si>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</si>
  <si>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</si>
  <si>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</si>
  <si>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</si>
  <si>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</si>
  <si>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</si>
  <si>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</si>
  <si>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</si>
  <si>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</si>
  <si>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</si>
  <si>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</si>
  <si>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</si>
  <si>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</si>
  <si>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</si>
  <si>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</si>
  <si>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</si>
  <si>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</si>
  <si>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</si>
  <si>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</si>
  <si>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</si>
  <si>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</si>
  <si>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</si>
  <si>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</si>
  <si>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</si>
  <si>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</si>
  <si>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</si>
  <si>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</si>
  <si>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</si>
  <si>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</si>
  <si>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</si>
  <si>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</si>
  <si>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</si>
  <si>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</si>
  <si>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</si>
  <si>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</si>
  <si>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</si>
  <si>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</si>
  <si>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</si>
  <si>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</si>
  <si>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</si>
  <si>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</si>
  <si>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</si>
  <si>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</si>
  <si>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</si>
  <si>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</si>
  <si>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</si>
  <si>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</si>
  <si>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</si>
  <si>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</si>
  <si>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</si>
  <si>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</si>
  <si>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</si>
  <si>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</si>
  <si>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</si>
  <si>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</si>
  <si>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</si>
  <si>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</si>
  <si>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</si>
  <si>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</si>
  <si>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</si>
  <si>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</si>
  <si>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</si>
  <si>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</si>
  <si>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</si>
  <si>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</si>
  <si>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</si>
  <si>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</si>
  <si>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</si>
  <si>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</si>
  <si>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</si>
  <si>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</si>
  <si>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</si>
  <si>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</si>
  <si>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</si>
  <si>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</si>
  <si>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</si>
  <si>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</si>
  <si>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</si>
  <si>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</si>
  <si>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</si>
  <si>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</si>
  <si>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</si>
  <si>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</si>
  <si>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</si>
  <si>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</si>
  <si>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</si>
  <si>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</si>
  <si>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</si>
  <si>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</si>
  <si>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</si>
  <si>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</si>
  <si>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</si>
  <si>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</si>
  <si>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</si>
  <si>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</si>
  <si>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</si>
  <si>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</si>
  <si>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</si>
  <si>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</si>
  <si>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</si>
  <si>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</si>
  <si>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</si>
  <si>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</si>
  <si>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</si>
  <si>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</si>
  <si>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</si>
  <si>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</si>
  <si>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</si>
  <si>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</si>
  <si>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</si>
  <si>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</si>
  <si>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</si>
  <si>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</si>
  <si>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</si>
  <si>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</si>
  <si>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</si>
  <si>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</si>
  <si>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</si>
  <si>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</si>
  <si>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</si>
  <si>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</si>
  <si>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</si>
  <si>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</si>
  <si>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</si>
  <si>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</si>
  <si>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</si>
  <si>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</si>
  <si>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</si>
  <si>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</si>
  <si>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</si>
  <si>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</si>
  <si>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</si>
  <si>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</si>
  <si>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</si>
  <si>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</si>
  <si>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</si>
  <si>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</si>
  <si>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</si>
  <si>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</si>
  <si>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</si>
  <si>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</si>
  <si>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</si>
  <si>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</si>
  <si>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</si>
  <si>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</si>
  <si>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</si>
  <si>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</si>
  <si>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</si>
  <si>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</si>
  <si>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</si>
  <si>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</si>
  <si>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</si>
  <si>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</si>
  <si>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</si>
  <si>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</si>
  <si>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</si>
  <si>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</si>
  <si>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</si>
  <si>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</si>
  <si>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</si>
  <si>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</si>
  <si>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</si>
  <si>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</si>
  <si>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</si>
  <si>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</si>
  <si>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</si>
  <si>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</si>
  <si>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</si>
  <si>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</si>
  <si>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</si>
  <si>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</si>
  <si>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</si>
  <si>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</si>
  <si>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</si>
  <si>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</si>
  <si>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</si>
  <si>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</si>
  <si>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</si>
  <si>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</si>
  <si>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</si>
  <si>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</si>
  <si>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</si>
  <si>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</si>
  <si>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</si>
  <si>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</si>
  <si>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</si>
  <si>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</si>
  <si>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</si>
  <si>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</si>
  <si>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</si>
  <si>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</si>
  <si>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</si>
  <si>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</si>
  <si>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</si>
  <si>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</si>
  <si>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</si>
  <si>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</si>
  <si>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</si>
  <si>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</si>
  <si>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</si>
  <si>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</si>
  <si>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</si>
  <si>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</si>
  <si>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</si>
  <si>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</si>
  <si>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</si>
  <si>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</si>
  <si>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</si>
  <si>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</si>
  <si>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</si>
  <si>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</si>
  <si>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</si>
  <si>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</si>
  <si>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</si>
  <si>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</si>
  <si>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</si>
  <si>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</si>
  <si>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</si>
  <si>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</si>
  <si>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</si>
  <si>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</si>
  <si>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</si>
  <si>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</si>
  <si>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</si>
  <si>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</si>
  <si>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</si>
  <si>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</si>
  <si>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</si>
  <si>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</si>
  <si>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</si>
  <si>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</si>
  <si>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</si>
  <si>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</si>
  <si>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</si>
  <si>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</si>
  <si>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</si>
  <si>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</si>
  <si>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</si>
  <si>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</si>
  <si>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</si>
  <si>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</si>
  <si>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</si>
  <si>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</si>
  <si>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</si>
  <si>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</si>
  <si>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</si>
  <si>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</si>
  <si>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</si>
  <si>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</si>
  <si>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</si>
  <si>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</si>
  <si>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</si>
  <si>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</si>
  <si>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</si>
  <si>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</si>
  <si>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</si>
  <si>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</si>
  <si>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</si>
  <si>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</si>
  <si>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</si>
  <si>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</si>
  <si>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</si>
  <si>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</si>
  <si>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</si>
  <si>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</si>
  <si>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</si>
  <si>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</si>
  <si>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</si>
  <si>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</si>
  <si>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</si>
  <si>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</si>
  <si>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</si>
  <si>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</si>
  <si>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</si>
  <si>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</si>
  <si>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</si>
  <si>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</si>
  <si>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</si>
  <si>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</si>
  <si>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</si>
  <si>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</si>
  <si>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</si>
  <si>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</si>
  <si>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</si>
  <si>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</si>
  <si>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</si>
  <si>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</si>
  <si>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</si>
  <si>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</si>
  <si>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</si>
  <si>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</si>
  <si>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</si>
  <si>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</si>
  <si>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</si>
  <si>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</si>
  <si>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</si>
  <si>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</si>
  <si>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</si>
  <si>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</si>
  <si>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</si>
  <si>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</si>
  <si>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</si>
  <si>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</si>
  <si>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</si>
  <si>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</si>
  <si>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</si>
  <si>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</si>
  <si>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</si>
  <si>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</si>
  <si>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</si>
  <si>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</si>
  <si>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</si>
  <si>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</si>
  <si>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</si>
  <si>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</si>
  <si>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</si>
  <si>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</si>
  <si>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</si>
  <si>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</si>
  <si>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</si>
  <si>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</si>
  <si>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</si>
  <si>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</si>
  <si>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</si>
  <si>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</si>
  <si>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</si>
  <si>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</si>
  <si>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</si>
  <si>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</si>
  <si>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</si>
  <si>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</si>
  <si>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</si>
  <si>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</si>
  <si>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</si>
  <si>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</si>
  <si>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</si>
  <si>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</si>
  <si>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</si>
  <si>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</si>
  <si>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</si>
  <si>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</si>
  <si>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</si>
  <si>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</si>
  <si>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</si>
  <si>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</si>
  <si>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</si>
  <si>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</si>
  <si>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</si>
  <si>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</si>
  <si>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</si>
  <si>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</si>
  <si>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</si>
  <si>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</si>
  <si>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</si>
  <si>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</si>
  <si>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</si>
  <si>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</si>
  <si>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</si>
  <si>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</si>
  <si>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</si>
  <si>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</si>
  <si>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</si>
  <si>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</si>
  <si>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</si>
  <si>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</si>
  <si>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</si>
  <si>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</si>
  <si>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</si>
  <si>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</si>
  <si>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</si>
  <si>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</si>
  <si>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</si>
  <si>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</si>
  <si>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</si>
  <si>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</si>
  <si>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</si>
  <si>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</si>
  <si>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</si>
  <si>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</si>
  <si>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</si>
  <si>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</si>
  <si>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</si>
  <si>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</si>
  <si>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</si>
  <si>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</si>
  <si>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</si>
  <si>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</si>
  <si>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</si>
  <si>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</si>
  <si>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</si>
  <si>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</si>
  <si>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</si>
  <si>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</si>
  <si>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</si>
  <si>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</si>
  <si>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</si>
  <si>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</si>
  <si>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</si>
  <si>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</si>
  <si>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</si>
  <si>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</si>
  <si>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</si>
  <si>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</si>
  <si>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</si>
  <si>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</si>
  <si>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</si>
  <si>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</si>
  <si>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</si>
  <si>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</si>
  <si>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</si>
  <si>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</si>
  <si>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</si>
  <si>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</si>
  <si>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</si>
  <si>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</si>
  <si>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</si>
  <si>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</si>
  <si>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</si>
  <si>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</si>
  <si>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</si>
  <si>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</si>
  <si>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</si>
  <si>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</si>
  <si>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</si>
  <si>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</si>
  <si>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</si>
  <si>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</si>
  <si>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</si>
  <si>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</si>
  <si>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</si>
  <si>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</si>
  <si>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</si>
  <si>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</si>
  <si>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</si>
  <si>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</si>
  <si>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</si>
  <si>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</si>
  <si>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</si>
  <si>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</si>
  <si>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</si>
  <si>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</si>
  <si>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</si>
  <si>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</si>
  <si>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</si>
  <si>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</si>
  <si>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</si>
  <si>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</si>
  <si>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</si>
  <si>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</si>
  <si>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</si>
  <si>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</si>
  <si>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</si>
  <si>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</si>
  <si>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</si>
  <si>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</si>
  <si>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</si>
  <si>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</si>
  <si>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</si>
  <si>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</si>
  <si>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</si>
  <si>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</si>
  <si>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</si>
  <si>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</si>
  <si>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</si>
  <si>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</si>
  <si>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</si>
  <si>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</si>
  <si>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</si>
  <si>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</si>
  <si>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</si>
  <si>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</si>
  <si>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</si>
  <si>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</si>
  <si>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</si>
  <si>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</si>
  <si>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</si>
  <si>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</si>
  <si>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</si>
  <si>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</si>
  <si>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</si>
  <si>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</si>
  <si>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</si>
  <si>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</si>
  <si>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</si>
  <si>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</si>
  <si>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</si>
  <si>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</si>
  <si>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</si>
  <si>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</si>
  <si>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</si>
  <si>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</si>
  <si>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</si>
  <si>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</si>
  <si>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</si>
  <si>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</si>
  <si>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</si>
  <si>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</si>
  <si>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</si>
  <si>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</si>
  <si>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</si>
  <si>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</si>
  <si>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</si>
  <si>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</si>
  <si>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</si>
  <si>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</si>
  <si>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</si>
  <si>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</si>
  <si>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</si>
  <si>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</si>
  <si>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</si>
  <si>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</si>
  <si>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</si>
  <si>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</si>
  <si>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</si>
  <si>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</si>
  <si>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</si>
  <si>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</si>
  <si>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</si>
  <si>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</si>
  <si>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</si>
  <si>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</si>
  <si>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</si>
  <si>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</si>
  <si>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</si>
  <si>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</si>
  <si>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</si>
  <si>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</si>
  <si>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</si>
  <si>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</si>
  <si>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</si>
  <si>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</si>
  <si>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</si>
  <si>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</si>
  <si>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</si>
  <si>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</si>
  <si>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</si>
  <si>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</si>
  <si>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</si>
  <si>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</si>
  <si>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</si>
  <si>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</si>
  <si>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</si>
  <si>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</si>
  <si>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</si>
  <si>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</si>
  <si>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</si>
  <si>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</si>
  <si>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</si>
  <si>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</si>
  <si>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</si>
  <si>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</si>
  <si>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</si>
  <si>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</si>
  <si>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</si>
  <si>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</si>
  <si>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</si>
  <si>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</si>
  <si>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</si>
  <si>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</si>
  <si>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</si>
  <si>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</si>
  <si>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</si>
  <si>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</si>
  <si>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</si>
  <si>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</si>
  <si>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</si>
  <si>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</si>
  <si>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</si>
  <si>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</si>
  <si>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</si>
  <si>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</si>
  <si>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</si>
  <si>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</si>
  <si>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</si>
  <si>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</si>
  <si>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</si>
  <si>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</si>
  <si>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</si>
  <si>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</si>
  <si>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</si>
  <si>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</si>
  <si>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</si>
  <si>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</si>
  <si>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</si>
  <si>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</si>
  <si>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</si>
  <si>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</si>
  <si>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</si>
  <si>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</si>
  <si>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</si>
  <si>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</si>
  <si>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</si>
  <si>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</si>
  <si>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</si>
  <si>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</si>
  <si>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</si>
  <si>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</si>
  <si>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</si>
  <si>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</si>
  <si>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</si>
  <si>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</si>
  <si>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</si>
  <si>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</si>
  <si>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</si>
  <si>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</si>
  <si>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</si>
  <si>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</si>
  <si>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</si>
  <si>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</si>
  <si>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</si>
  <si>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</si>
  <si>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</si>
  <si>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</si>
  <si>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</si>
  <si>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</si>
  <si>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</si>
  <si>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</si>
  <si>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</si>
  <si>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</si>
  <si>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</si>
  <si>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</si>
  <si>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</si>
  <si>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</si>
  <si>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</si>
  <si>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</si>
  <si>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</si>
  <si>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</si>
  <si>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</si>
  <si>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</si>
  <si>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</si>
  <si>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</si>
  <si>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</si>
  <si>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</si>
  <si>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</si>
  <si>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</si>
  <si>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</si>
  <si>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</si>
  <si>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</si>
  <si>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</si>
  <si>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</si>
  <si>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</si>
  <si>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</si>
  <si>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</si>
  <si>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</si>
  <si>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</si>
  <si>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</si>
  <si>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</si>
  <si>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</si>
  <si>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</si>
  <si>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</si>
  <si>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</si>
  <si>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</si>
  <si>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</si>
  <si>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</si>
  <si>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</si>
  <si>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</si>
  <si>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</si>
  <si>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</si>
  <si>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</si>
  <si>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</si>
  <si>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</si>
  <si>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</si>
  <si>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</si>
  <si>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</si>
  <si>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</si>
  <si>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</si>
  <si>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</si>
  <si>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</si>
  <si>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</si>
  <si>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</si>
  <si>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</si>
  <si>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</si>
  <si>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</si>
  <si>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</si>
  <si>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</si>
  <si>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</si>
  <si>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</si>
  <si>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</si>
  <si>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</si>
  <si>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</si>
  <si>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</si>
  <si>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</si>
  <si>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</si>
  <si>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</si>
  <si>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</si>
  <si>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</si>
  <si>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</si>
  <si>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</si>
  <si>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</si>
  <si>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</si>
  <si>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</si>
  <si>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</si>
  <si>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</si>
  <si>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</si>
  <si>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</si>
  <si>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</si>
  <si>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</si>
  <si>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</si>
  <si>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</si>
  <si>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</si>
  <si>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</si>
  <si>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</si>
  <si>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</si>
  <si>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</si>
  <si>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</si>
  <si>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</si>
  <si>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</si>
  <si>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</si>
  <si>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</si>
  <si>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</si>
  <si>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</si>
  <si>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</si>
  <si>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</si>
  <si>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</si>
  <si>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</si>
  <si>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</si>
  <si>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</si>
  <si>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</si>
  <si>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</si>
  <si>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</si>
  <si>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</si>
  <si>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</si>
  <si>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</si>
  <si>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</si>
  <si>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</si>
  <si>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</si>
  <si>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</si>
  <si>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</si>
  <si>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</si>
  <si>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</si>
  <si>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</si>
  <si>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</si>
  <si>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</si>
  <si>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</si>
  <si>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</si>
  <si>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</si>
  <si>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</si>
  <si>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</si>
  <si>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</si>
  <si>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</si>
  <si>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</si>
  <si>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</si>
  <si>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</si>
  <si>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</si>
  <si>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</si>
  <si>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</si>
  <si>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</si>
  <si>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</si>
  <si>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</si>
  <si>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</si>
  <si>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</si>
  <si>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</si>
  <si>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</si>
  <si>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</si>
  <si>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</si>
  <si>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</si>
  <si>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</si>
  <si>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</si>
  <si>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</si>
  <si>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</si>
  <si>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</si>
  <si>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</si>
  <si>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</si>
  <si>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</si>
  <si>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</si>
  <si>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</si>
  <si>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</si>
  <si>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</si>
  <si>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</si>
  <si>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</si>
  <si>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</si>
  <si>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</si>
  <si>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</si>
  <si>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</si>
  <si>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</si>
  <si>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</si>
  <si>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</si>
  <si>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</si>
  <si>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</si>
  <si>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</si>
  <si>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</si>
  <si>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</si>
  <si>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</si>
  <si>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</si>
  <si>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</si>
  <si>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</si>
  <si>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</si>
  <si>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</si>
  <si>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</si>
  <si>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</si>
  <si>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</si>
  <si>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</si>
  <si>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</si>
  <si>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</si>
  <si>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</si>
  <si>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</si>
  <si>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</si>
  <si>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</si>
  <si>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</si>
  <si>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</si>
  <si>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</si>
  <si>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</si>
  <si>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</si>
  <si>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</si>
  <si>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</si>
  <si>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</si>
  <si>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</si>
  <si>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</si>
  <si>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</si>
  <si>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</si>
  <si>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</si>
  <si>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</si>
  <si>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</si>
  <si>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</si>
  <si>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</si>
  <si>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</si>
  <si>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</si>
  <si>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</si>
  <si>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</si>
  <si>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</si>
  <si>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</si>
  <si>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</si>
  <si>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</si>
  <si>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</si>
  <si>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</si>
  <si>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</si>
  <si>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</si>
  <si>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</si>
  <si>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</si>
  <si>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</si>
  <si>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</si>
  <si>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</si>
  <si>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</si>
  <si>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</si>
  <si>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</si>
  <si>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</si>
  <si>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</si>
  <si>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</si>
  <si>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</si>
  <si>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</si>
  <si>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</si>
  <si>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</si>
  <si>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</si>
  <si>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</si>
  <si>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</si>
  <si>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</si>
  <si>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</si>
  <si>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</si>
  <si>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</si>
  <si>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</si>
  <si>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</si>
  <si>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</si>
  <si>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</si>
  <si>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</si>
  <si>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</si>
  <si>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</si>
  <si>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</si>
  <si>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</si>
  <si>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</si>
  <si>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</si>
  <si>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</si>
  <si>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</si>
  <si>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</si>
  <si>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</si>
  <si>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</si>
  <si>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</si>
  <si>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</si>
  <si>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</si>
  <si>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</si>
  <si>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</si>
  <si>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</si>
  <si>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</si>
  <si>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</si>
  <si>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</si>
  <si>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</si>
  <si>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</si>
  <si>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</si>
  <si>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</si>
  <si>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</si>
  <si>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</si>
  <si>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</si>
  <si>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</si>
  <si>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</si>
  <si>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</si>
  <si>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</si>
  <si>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</si>
  <si>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</si>
  <si>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</si>
  <si>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</si>
  <si>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</si>
  <si>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</si>
  <si>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</si>
  <si>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</si>
  <si>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</si>
  <si>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</si>
  <si>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</si>
  <si>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</si>
  <si>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</si>
  <si>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</si>
  <si>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</si>
  <si>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</si>
  <si>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</si>
  <si>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</si>
  <si>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</si>
  <si>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</si>
  <si>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</si>
  <si>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</si>
  <si>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</si>
  <si>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</si>
  <si>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</si>
  <si>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</si>
  <si>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</si>
  <si>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</si>
  <si>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</si>
  <si>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</si>
  <si>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</si>
  <si>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</si>
  <si>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</si>
  <si>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</si>
  <si>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</si>
  <si>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</si>
  <si>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</si>
  <si>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</si>
  <si>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</si>
  <si>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</si>
  <si>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</si>
  <si>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</si>
  <si>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</si>
  <si>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</si>
  <si>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</si>
  <si>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</si>
  <si>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</si>
  <si>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</si>
  <si>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</si>
  <si>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</si>
  <si>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</si>
  <si>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</si>
  <si>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</si>
  <si>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</si>
  <si>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</si>
  <si>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</si>
  <si>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</si>
  <si>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</si>
  <si>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</si>
  <si>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</si>
  <si>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</si>
  <si>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</si>
  <si>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</si>
  <si>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</si>
  <si>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</si>
  <si>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</si>
  <si>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</si>
  <si>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</si>
  <si>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</si>
  <si>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</si>
  <si>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</si>
  <si>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</si>
  <si>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</si>
  <si>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</si>
  <si>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</si>
  <si>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</si>
  <si>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</si>
  <si>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</si>
  <si>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</si>
  <si>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</si>
  <si>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</si>
  <si>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</si>
  <si>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</si>
  <si>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</si>
  <si>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</si>
  <si>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</si>
  <si>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</si>
  <si>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</si>
  <si>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</si>
  <si>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</si>
  <si>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</si>
  <si>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</si>
  <si>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</si>
  <si>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</si>
  <si>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</si>
  <si>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</si>
  <si>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</si>
  <si>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</si>
  <si>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</si>
  <si>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</si>
  <si>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</si>
  <si>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</si>
  <si>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</si>
  <si>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</si>
  <si>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</si>
  <si>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</si>
  <si>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</si>
  <si>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</si>
  <si>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</si>
  <si>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</si>
  <si>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</si>
  <si>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</si>
  <si>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</si>
  <si>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</si>
  <si>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</si>
  <si>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</si>
  <si>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</si>
  <si>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</si>
  <si>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</si>
  <si>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</si>
  <si>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</si>
  <si>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</si>
  <si>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</si>
  <si>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</si>
  <si>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</si>
  <si>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</si>
  <si>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</si>
  <si>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</si>
  <si>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</si>
  <si>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</si>
  <si>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</si>
  <si>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</si>
  <si>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</si>
  <si>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</si>
  <si>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</si>
  <si>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</si>
  <si>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</si>
  <si>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</si>
  <si>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</si>
  <si>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</si>
  <si>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</si>
  <si>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</si>
  <si>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</si>
  <si>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</si>
  <si>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</si>
  <si>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</si>
  <si>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</si>
  <si>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</si>
  <si>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</si>
  <si>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</si>
  <si>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</si>
  <si>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</si>
  <si>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</si>
  <si>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</si>
  <si>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</si>
  <si>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</si>
  <si>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</si>
  <si>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</si>
  <si>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</si>
  <si>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</si>
  <si>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</si>
  <si>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</si>
  <si>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</si>
  <si>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</si>
  <si>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</si>
  <si>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</si>
  <si>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</si>
  <si>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</si>
  <si>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</si>
  <si>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</si>
  <si>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</si>
  <si>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</si>
  <si>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</si>
  <si>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</si>
  <si>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</si>
  <si>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</si>
  <si>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</si>
  <si>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</si>
  <si>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</si>
  <si>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</si>
  <si>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</si>
  <si>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</si>
  <si>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</si>
  <si>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</si>
  <si>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</si>
  <si>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</si>
  <si>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</si>
  <si>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</si>
  <si>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</si>
  <si>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</si>
  <si>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</si>
  <si>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</si>
  <si>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</si>
  <si>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</si>
  <si>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</si>
  <si>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</si>
  <si>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</si>
  <si>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</si>
  <si>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</si>
  <si>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</si>
  <si>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</si>
  <si>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</si>
  <si>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</si>
  <si>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</si>
  <si>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</si>
  <si>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</si>
  <si>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</si>
  <si>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</si>
  <si>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</si>
  <si>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</si>
  <si>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</si>
  <si>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</si>
  <si>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</si>
  <si>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</si>
  <si>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</si>
  <si>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</si>
  <si>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</si>
  <si>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</si>
  <si>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</si>
  <si>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</si>
  <si>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</si>
  <si>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</si>
  <si>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</si>
  <si>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</si>
  <si>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</si>
  <si>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</si>
  <si>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</si>
  <si>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</si>
  <si>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</si>
  <si>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</si>
  <si>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</si>
  <si>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</si>
  <si>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</si>
  <si>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</si>
  <si>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</si>
  <si>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</si>
  <si>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</si>
  <si>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</si>
  <si>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</si>
  <si>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</si>
  <si>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</si>
  <si>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</si>
  <si>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</si>
  <si>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</si>
  <si>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</si>
  <si>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</si>
  <si>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</si>
  <si>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</si>
  <si>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</si>
  <si>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</si>
  <si>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</si>
  <si>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</si>
  <si>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</si>
  <si>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</si>
  <si>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</si>
  <si>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</si>
  <si>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</si>
  <si>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</si>
  <si>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</si>
  <si>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</si>
  <si>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</si>
  <si>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</si>
  <si>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</si>
  <si>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</si>
  <si>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</si>
  <si>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</si>
  <si>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</si>
  <si>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</si>
  <si>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</si>
  <si>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</si>
  <si>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</si>
  <si>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</si>
  <si>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</si>
  <si>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</si>
  <si>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</si>
  <si>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</si>
  <si>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</si>
  <si>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</si>
  <si>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</si>
  <si>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</si>
  <si>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</si>
  <si>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</si>
  <si>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</si>
  <si>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</si>
  <si>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</si>
  <si>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</si>
  <si>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</si>
  <si>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</si>
  <si>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</si>
  <si>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</si>
  <si>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</si>
  <si>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</si>
  <si>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</si>
  <si>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</si>
  <si>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</si>
  <si>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</si>
  <si>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</si>
  <si>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</si>
  <si>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</si>
  <si>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</si>
  <si>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</si>
  <si>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</si>
  <si>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</si>
  <si>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</si>
  <si>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</si>
  <si>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</si>
  <si>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</si>
  <si>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</si>
  <si>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</si>
  <si>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</si>
  <si>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</si>
  <si>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</si>
  <si>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</si>
  <si>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</si>
  <si>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</si>
  <si>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</si>
  <si>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</si>
  <si>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</si>
  <si>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</si>
  <si>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</si>
  <si>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</si>
  <si>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</si>
  <si>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</si>
  <si>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</si>
  <si>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</si>
  <si>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</si>
  <si>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</si>
  <si>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</si>
  <si>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</si>
  <si>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</si>
  <si>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</si>
  <si>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</si>
  <si>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</si>
  <si>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</si>
  <si>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</si>
  <si>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</si>
  <si>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</si>
  <si>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</si>
  <si>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</si>
  <si>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</si>
  <si>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</si>
  <si>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</si>
  <si>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</si>
  <si>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</si>
  <si>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</si>
  <si>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</si>
  <si>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</si>
  <si>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</si>
  <si>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</si>
  <si>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</si>
  <si>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</si>
  <si>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</si>
  <si>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</si>
  <si>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</si>
  <si>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</si>
  <si>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</si>
  <si>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</si>
  <si>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</si>
  <si>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</si>
  <si>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</si>
  <si>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</si>
  <si>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</si>
  <si>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</si>
  <si>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</si>
  <si>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</si>
  <si>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</si>
  <si>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</si>
  <si>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</si>
  <si>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</si>
  <si>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</si>
  <si>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</si>
  <si>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</si>
  <si>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</si>
  <si>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</si>
  <si>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</si>
  <si>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</si>
  <si>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</si>
  <si>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</si>
  <si>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</si>
  <si>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</si>
  <si>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</si>
  <si>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</si>
  <si>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</si>
  <si>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</si>
  <si>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</si>
  <si>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</si>
  <si>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</si>
  <si>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</si>
  <si>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</si>
  <si>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</si>
  <si>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</si>
  <si>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</si>
  <si>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</si>
  <si>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</si>
  <si>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</si>
  <si>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</si>
  <si>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</si>
  <si>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</si>
  <si>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</si>
  <si>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</si>
  <si>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</si>
  <si>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</si>
  <si>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</si>
  <si>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</si>
  <si>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</si>
  <si>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</si>
  <si>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</si>
  <si>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</si>
  <si>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</si>
  <si>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</si>
  <si>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</si>
  <si>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</si>
  <si>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</si>
  <si>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</si>
  <si>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</si>
  <si>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</si>
  <si>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</si>
  <si>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</si>
  <si>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</si>
  <si>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</si>
  <si>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</si>
  <si>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</si>
  <si>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</si>
  <si>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</si>
  <si>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</si>
  <si>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</si>
  <si>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</si>
  <si>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</si>
  <si>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</si>
  <si>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</si>
  <si>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</si>
  <si>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</si>
  <si>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</si>
  <si>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</si>
  <si>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</si>
  <si>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</si>
  <si>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</si>
  <si>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</si>
  <si>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</si>
  <si>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</si>
  <si>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</si>
  <si>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</si>
  <si>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</si>
  <si>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</si>
  <si>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</si>
  <si>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</si>
  <si>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</si>
  <si>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</si>
  <si>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</si>
  <si>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</si>
  <si>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</si>
  <si>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</si>
  <si>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</si>
  <si>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</si>
  <si>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</si>
  <si>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</si>
  <si>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</si>
  <si>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</si>
  <si>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</si>
  <si>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</si>
  <si>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</si>
  <si>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</si>
  <si>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</si>
  <si>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</si>
  <si>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</si>
  <si>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</si>
  <si>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</si>
  <si>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</si>
  <si>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</si>
  <si>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</si>
  <si>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</si>
  <si>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</si>
  <si>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</si>
  <si>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</si>
  <si>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</si>
  <si>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</si>
  <si>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</si>
  <si>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</si>
  <si>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</si>
  <si>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</si>
  <si>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</si>
  <si>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</si>
  <si>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</si>
  <si>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</si>
  <si>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</si>
  <si>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</si>
  <si>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</si>
  <si>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</si>
  <si>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</si>
  <si>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</si>
  <si>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</si>
  <si>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</si>
  <si>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</si>
  <si>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</si>
  <si>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</si>
  <si>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</si>
  <si>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</si>
  <si>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</si>
  <si>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</si>
  <si>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</si>
  <si>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</si>
  <si>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</si>
  <si>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</si>
  <si>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</si>
  <si>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</si>
  <si>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</si>
  <si>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</si>
  <si>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</si>
  <si>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</si>
  <si>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</si>
  <si>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</si>
  <si>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</si>
  <si>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</si>
  <si>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</si>
  <si>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</si>
  <si>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</si>
  <si>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</si>
  <si>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</si>
  <si>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</si>
  <si>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</si>
  <si>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</si>
  <si>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</si>
  <si>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</si>
  <si>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</si>
  <si>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</si>
  <si>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</si>
  <si>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</si>
  <si>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</si>
  <si>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</si>
  <si>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</si>
  <si>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</si>
  <si>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</si>
  <si>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</si>
  <si>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</si>
  <si>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</si>
  <si>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</si>
  <si>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</si>
  <si>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</si>
  <si>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</si>
  <si>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</si>
  <si>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</si>
  <si>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</si>
  <si>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</si>
  <si>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</si>
  <si>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</si>
  <si>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</si>
  <si>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</si>
  <si>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</si>
  <si>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</si>
  <si>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</si>
  <si>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</si>
  <si>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</si>
  <si>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</si>
  <si>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</si>
  <si>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</si>
  <si>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</si>
  <si>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</si>
  <si>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</si>
  <si>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</si>
  <si>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</si>
  <si>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</si>
  <si>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</si>
  <si>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</si>
  <si>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</si>
  <si>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</si>
  <si>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</si>
  <si>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</si>
  <si>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</si>
  <si>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</si>
  <si>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</si>
  <si>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</si>
  <si>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</si>
  <si>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</si>
  <si>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</si>
  <si>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</si>
  <si>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</si>
  <si>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</si>
  <si>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</si>
  <si>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</si>
  <si>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</si>
  <si>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</si>
  <si>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</si>
  <si>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</si>
  <si>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</si>
  <si>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</si>
  <si>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</si>
  <si>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</si>
  <si>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</si>
  <si>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</si>
  <si>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</si>
  <si>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</si>
  <si>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</si>
  <si>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</si>
  <si>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</si>
  <si>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</si>
  <si>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</si>
  <si>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</si>
  <si>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</si>
  <si>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</si>
  <si>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</si>
  <si>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</si>
  <si>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</si>
  <si>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</si>
  <si>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</si>
  <si>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</si>
  <si>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</si>
  <si>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</si>
  <si>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</si>
  <si>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</si>
  <si>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</si>
  <si>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</si>
  <si>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</si>
  <si>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</si>
  <si>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</si>
  <si>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</si>
  <si>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</si>
  <si>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</si>
  <si>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</si>
  <si>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</si>
  <si>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</si>
  <si>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</si>
  <si>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</si>
  <si>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</si>
  <si>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</si>
  <si>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</si>
  <si>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</si>
  <si>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</si>
  <si>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</si>
  <si>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</si>
  <si>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</si>
  <si>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</si>
  <si>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</si>
  <si>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</si>
  <si>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</si>
  <si>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</si>
  <si>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</si>
  <si>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</si>
  <si>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</si>
  <si>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</si>
  <si>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</si>
  <si>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</si>
  <si>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</si>
  <si>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</si>
  <si>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</si>
  <si>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</si>
  <si>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</si>
  <si>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</si>
  <si>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</si>
  <si>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</si>
  <si>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</si>
  <si>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</si>
  <si>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</si>
  <si>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</si>
  <si>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</si>
  <si>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</si>
  <si>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</si>
  <si>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</si>
  <si>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</si>
  <si>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</si>
  <si>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</si>
  <si>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</si>
  <si>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</si>
  <si>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</si>
  <si>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</si>
  <si>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</si>
  <si>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</si>
  <si>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</si>
  <si>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</si>
  <si>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</si>
  <si>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</si>
  <si>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</si>
  <si>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</si>
  <si>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</si>
  <si>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</si>
  <si>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</si>
  <si>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</si>
  <si>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</si>
  <si>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</si>
  <si>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</si>
  <si>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</si>
  <si>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</si>
  <si>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</si>
  <si>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</si>
  <si>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</si>
  <si>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</si>
  <si>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</si>
  <si>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</si>
  <si>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</si>
  <si>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</si>
  <si>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</si>
  <si>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</si>
  <si>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</si>
  <si>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</si>
  <si>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</si>
  <si>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</si>
  <si>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</si>
  <si>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</si>
  <si>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</si>
  <si>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</si>
  <si>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</si>
  <si>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</si>
  <si>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</si>
  <si>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</si>
  <si>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</si>
  <si>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</si>
  <si>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</si>
  <si>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</si>
  <si>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</si>
  <si>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</si>
  <si>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</si>
  <si>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</si>
  <si>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</si>
  <si>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</si>
  <si>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</si>
  <si>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</si>
  <si>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</si>
  <si>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</si>
  <si>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</si>
  <si>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</si>
  <si>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</si>
  <si>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</si>
  <si>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</si>
  <si>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</si>
  <si>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</si>
  <si>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</si>
  <si>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</si>
  <si>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</si>
  <si>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</si>
  <si>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</si>
  <si>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</si>
  <si>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</si>
  <si>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</si>
  <si>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</si>
  <si>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</si>
  <si>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</si>
  <si>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</si>
  <si>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</si>
  <si>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</si>
  <si>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</si>
  <si>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</si>
  <si>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</si>
  <si>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</si>
  <si>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</si>
  <si>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</si>
  <si>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</si>
  <si>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</si>
  <si>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</si>
  <si>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</si>
  <si>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</si>
  <si>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</si>
  <si>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</si>
  <si>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</si>
  <si>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</si>
  <si>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</si>
  <si>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</si>
  <si>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</si>
  <si>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</si>
  <si>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</si>
  <si>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</si>
  <si>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</si>
  <si>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</si>
  <si>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</si>
  <si>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</si>
  <si>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</si>
  <si>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</si>
  <si>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</si>
  <si>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</si>
  <si>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</si>
  <si>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</si>
  <si>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</si>
  <si>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</si>
  <si>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</si>
  <si>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</si>
  <si>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</si>
  <si>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</si>
  <si>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</si>
  <si>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</si>
  <si>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</si>
  <si>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</si>
  <si>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</si>
  <si>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</si>
  <si>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</si>
  <si>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</si>
  <si>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</si>
  <si>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</si>
  <si>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</si>
  <si>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</si>
  <si>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</si>
  <si>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</si>
  <si>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</si>
  <si>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</si>
  <si>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</si>
  <si>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</si>
  <si>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</si>
  <si>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</si>
  <si>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</si>
  <si>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</si>
  <si>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</si>
  <si>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</si>
  <si>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</si>
  <si>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</si>
  <si>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</si>
  <si>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</si>
  <si>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</si>
  <si>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</si>
  <si>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</si>
  <si>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</si>
  <si>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</si>
  <si>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</si>
  <si>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</si>
  <si>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</si>
  <si>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</si>
  <si>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</si>
  <si>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</si>
  <si>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</si>
  <si>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</si>
  <si>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</si>
  <si>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</si>
  <si>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</si>
  <si>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</si>
  <si>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</si>
  <si>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</si>
  <si>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</si>
  <si>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</si>
  <si>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</si>
  <si>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</si>
  <si>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</si>
  <si>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</si>
  <si>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</si>
  <si>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</si>
  <si>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</si>
  <si>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</si>
  <si>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</si>
  <si>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</si>
  <si>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</si>
  <si>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</si>
  <si>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</si>
  <si>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</si>
  <si>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</si>
  <si>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</si>
  <si>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</si>
  <si>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</si>
  <si>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</si>
  <si>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</si>
  <si>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</si>
  <si>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</si>
  <si>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</si>
  <si>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</si>
  <si>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</si>
  <si>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</si>
  <si>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</si>
  <si>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</si>
  <si>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</si>
  <si>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</si>
  <si>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</si>
  <si>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</si>
  <si>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</si>
  <si>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</si>
  <si>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</si>
  <si>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</si>
  <si>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</si>
  <si>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</si>
  <si>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</si>
  <si>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</si>
  <si>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</si>
  <si>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</si>
  <si>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</si>
  <si>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</si>
  <si>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</si>
  <si>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</si>
  <si>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</si>
  <si>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</si>
  <si>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</si>
  <si>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</si>
  <si>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</si>
  <si>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</si>
  <si>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</si>
  <si>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</si>
  <si>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</si>
  <si>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</si>
  <si>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</si>
  <si>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</si>
  <si>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</si>
  <si>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</si>
  <si>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</si>
  <si>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</si>
  <si>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</si>
  <si>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</si>
  <si>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</si>
  <si>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</si>
  <si>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</si>
  <si>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</si>
  <si>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</si>
  <si>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</si>
  <si>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</si>
  <si>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</si>
  <si>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</si>
  <si>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</si>
  <si>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</si>
  <si>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</si>
  <si>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</si>
  <si>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</si>
  <si>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</si>
  <si>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</si>
  <si>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</si>
  <si>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</si>
  <si>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</si>
  <si>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</si>
  <si>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</si>
  <si>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</si>
  <si>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</si>
  <si>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</si>
  <si>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</si>
  <si>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</si>
  <si>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</si>
  <si>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</si>
  <si>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</si>
  <si>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</si>
  <si>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</si>
  <si>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</si>
  <si>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</si>
  <si>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</si>
  <si>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</si>
  <si>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</si>
  <si>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</si>
  <si>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</si>
  <si>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</si>
  <si>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</si>
  <si>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</si>
  <si>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</si>
  <si>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</si>
  <si>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</si>
  <si>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</si>
  <si>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</si>
  <si>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</si>
  <si>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</si>
  <si>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</si>
  <si>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</si>
  <si>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</si>
  <si>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</si>
  <si>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</si>
  <si>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</si>
  <si>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</si>
  <si>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</si>
  <si>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</si>
  <si>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</si>
  <si>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</si>
  <si>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</si>
  <si>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</si>
  <si>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</si>
  <si>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</si>
  <si>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</si>
  <si>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</si>
  <si>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</si>
  <si>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</si>
  <si>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</si>
  <si>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</si>
  <si>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</si>
  <si>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</si>
  <si>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</si>
  <si>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</si>
  <si>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</si>
  <si>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</si>
  <si>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</si>
  <si>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</si>
  <si>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</si>
  <si>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</si>
  <si>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</si>
  <si>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</si>
  <si>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</si>
  <si>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</si>
  <si>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</si>
  <si>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</si>
  <si>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</si>
  <si>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</si>
  <si>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</si>
  <si>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</si>
  <si>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</si>
  <si>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</si>
  <si>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</si>
  <si>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</si>
  <si>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</si>
  <si>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</si>
  <si>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</si>
  <si>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</si>
  <si>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</si>
  <si>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</si>
  <si>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</si>
  <si>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</si>
  <si>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</si>
  <si>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</si>
  <si>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</si>
  <si>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</si>
  <si>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</si>
  <si>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</si>
  <si>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</si>
  <si>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</si>
  <si>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</si>
  <si>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</si>
  <si>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</si>
  <si>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</si>
  <si>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</si>
  <si>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</si>
  <si>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</si>
  <si>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</si>
  <si>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</si>
  <si>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</si>
  <si>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</si>
  <si>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</si>
  <si>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</si>
  <si>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</si>
  <si>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</si>
  <si>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</si>
  <si>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</si>
  <si>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</si>
  <si>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</si>
  <si>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</si>
  <si>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</si>
  <si>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</si>
  <si>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</si>
  <si>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</si>
  <si>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</si>
  <si>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</si>
  <si>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</si>
  <si>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</si>
  <si>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</si>
  <si>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</si>
  <si>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</si>
  <si>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</si>
  <si>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</si>
  <si>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</si>
  <si>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</si>
  <si>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</si>
  <si>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</si>
  <si>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</si>
  <si>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</si>
  <si>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</si>
  <si>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</si>
  <si>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</si>
  <si>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</si>
  <si>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</si>
  <si>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</si>
  <si>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</si>
  <si>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</si>
  <si>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</si>
  <si>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</si>
  <si>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</si>
  <si>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</si>
  <si>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</si>
  <si>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</si>
  <si>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</si>
  <si>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</si>
  <si>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</si>
  <si>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</si>
  <si>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</si>
  <si>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</si>
  <si>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</si>
  <si>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</si>
  <si>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</si>
  <si>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</si>
  <si>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</si>
  <si>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</si>
  <si>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</si>
  <si>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</si>
  <si>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</si>
  <si>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</si>
  <si>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</si>
  <si>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</si>
  <si>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</si>
  <si>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</si>
  <si>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</si>
  <si>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</si>
  <si>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</si>
  <si>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</si>
  <si>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</si>
  <si>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</si>
  <si>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</si>
  <si>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</si>
  <si>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</si>
  <si>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</si>
  <si>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</si>
  <si>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</si>
  <si>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</si>
  <si>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</si>
  <si>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</si>
  <si>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</si>
  <si>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</si>
  <si>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</si>
  <si>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</si>
  <si>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</si>
  <si>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</si>
  <si>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</si>
  <si>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</si>
  <si>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</si>
  <si>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</si>
  <si>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</si>
  <si>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</si>
  <si>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</si>
  <si>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</si>
  <si>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</si>
  <si>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</si>
  <si>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</si>
  <si>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</si>
  <si>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</si>
  <si>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</si>
  <si>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</si>
  <si>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</si>
  <si>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</si>
  <si>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</si>
  <si>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</si>
  <si>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</si>
  <si>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</si>
  <si>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</si>
  <si>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</si>
  <si>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</si>
  <si>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</si>
  <si>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</si>
  <si>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</si>
  <si>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</si>
  <si>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</si>
  <si>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</si>
  <si>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</si>
  <si>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</si>
  <si>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</si>
  <si>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</si>
  <si>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</si>
  <si>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</si>
  <si>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</si>
  <si>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</si>
  <si>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</si>
  <si>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</si>
  <si>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</si>
  <si>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</si>
  <si>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</si>
  <si>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</si>
  <si>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</si>
  <si>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</si>
  <si>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</si>
  <si>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</si>
  <si>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</si>
  <si>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</si>
  <si>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</si>
  <si>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</si>
  <si>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</si>
  <si>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</si>
  <si>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</si>
  <si>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</si>
  <si>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</si>
  <si>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</si>
  <si>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</si>
  <si>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</si>
  <si>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</si>
  <si>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</si>
  <si>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</si>
  <si>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</si>
  <si>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</si>
  <si>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</si>
  <si>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</si>
  <si>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</si>
  <si>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</si>
  <si>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</si>
  <si>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</si>
  <si>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</si>
  <si>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</si>
  <si>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</si>
  <si>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</si>
  <si>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</si>
  <si>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</si>
  <si>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</si>
  <si>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</si>
  <si>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</si>
  <si>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</si>
  <si>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</si>
  <si>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</si>
  <si>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</si>
  <si>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</si>
  <si>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</si>
  <si>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</si>
  <si>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</si>
  <si>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</si>
  <si>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</si>
  <si>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</si>
  <si>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</si>
  <si>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</si>
  <si>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</si>
  <si>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</si>
  <si>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</si>
  <si>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</si>
  <si>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</si>
  <si>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</si>
  <si>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</si>
  <si>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</si>
  <si>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</si>
  <si>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</si>
  <si>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</si>
  <si>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</si>
  <si>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</si>
  <si>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</si>
  <si>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</si>
  <si>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</si>
  <si>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</si>
  <si>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</si>
  <si>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</si>
  <si>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</si>
  <si>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</si>
  <si>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</si>
  <si>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</si>
  <si>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</si>
  <si>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</si>
  <si>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</si>
  <si>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</si>
  <si>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</si>
  <si>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</si>
  <si>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</si>
  <si>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</si>
  <si>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</si>
  <si>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</si>
  <si>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</si>
  <si>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</si>
  <si>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</si>
  <si>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</si>
  <si>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</si>
  <si>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</si>
  <si>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</si>
  <si>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</si>
  <si>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</si>
  <si>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</si>
  <si>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</si>
  <si>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</si>
  <si>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</si>
  <si>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</si>
  <si>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</si>
  <si>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</si>
  <si>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</si>
  <si>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</si>
  <si>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</si>
  <si>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</si>
  <si>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</si>
  <si>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</si>
  <si>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</si>
  <si>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</si>
  <si>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</si>
  <si>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</si>
  <si>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</si>
  <si>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</si>
  <si>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</si>
  <si>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</si>
  <si>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</si>
  <si>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</si>
  <si>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</si>
  <si>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</si>
  <si>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</si>
  <si>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</si>
  <si>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</si>
  <si>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</si>
  <si>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</si>
  <si>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</si>
  <si>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</si>
  <si>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</si>
  <si>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</si>
  <si>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</si>
  <si>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</si>
  <si>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</si>
  <si>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</si>
  <si>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</si>
  <si>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</si>
  <si>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</si>
  <si>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</si>
  <si>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</si>
  <si>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</si>
  <si>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</si>
  <si>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</si>
  <si>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</si>
  <si>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</si>
  <si>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</si>
  <si>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</si>
  <si>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</si>
  <si>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</si>
  <si>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</si>
  <si>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</si>
  <si>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</si>
  <si>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</si>
  <si>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</si>
  <si>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</si>
  <si>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</si>
  <si>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</si>
  <si>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</si>
  <si>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</si>
  <si>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</si>
  <si>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</si>
  <si>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</si>
  <si>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</si>
  <si>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</si>
  <si>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</si>
  <si>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</si>
  <si>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</si>
  <si>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</si>
  <si>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</si>
  <si>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</si>
  <si>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</si>
  <si>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</si>
  <si>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</si>
  <si>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</si>
  <si>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</si>
  <si>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</si>
  <si>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</si>
  <si>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</si>
  <si>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</si>
  <si>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</si>
  <si>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</si>
  <si>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</si>
  <si>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</si>
  <si>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</si>
  <si>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</si>
  <si>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</si>
  <si>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</si>
  <si>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</si>
  <si>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</si>
  <si>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</si>
  <si>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</si>
  <si>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</si>
  <si>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</si>
  <si>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</si>
  <si>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</si>
  <si>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</si>
  <si>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</si>
  <si>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</si>
  <si>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</si>
  <si>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</si>
  <si>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</si>
  <si>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</si>
  <si>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</si>
  <si>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</si>
  <si>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</si>
  <si>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</si>
  <si>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</si>
  <si>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</si>
  <si>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</si>
  <si>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</si>
  <si>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</si>
  <si>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</si>
  <si>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</si>
  <si>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</si>
  <si>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</si>
  <si>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</si>
  <si>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</si>
  <si>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</si>
  <si>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</si>
  <si>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</si>
  <si>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</si>
  <si>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</si>
  <si>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</si>
  <si>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</si>
  <si>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</si>
  <si>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</si>
  <si>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</si>
  <si>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</si>
  <si>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</si>
  <si>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</si>
  <si>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</si>
  <si>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</si>
  <si>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</si>
  <si>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</si>
  <si>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</si>
  <si>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</si>
  <si>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</si>
  <si>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</si>
  <si>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</si>
  <si>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</si>
  <si>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</si>
  <si>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</si>
  <si>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</si>
  <si>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</si>
  <si>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</si>
  <si>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</si>
  <si>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</si>
  <si>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</si>
  <si>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</si>
  <si>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</si>
  <si>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</si>
  <si>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</si>
  <si>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</si>
  <si>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</si>
  <si>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</si>
  <si>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</si>
  <si>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</si>
  <si>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</si>
  <si>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</si>
  <si>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</si>
  <si>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</si>
  <si>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</si>
  <si>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</si>
  <si>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</si>
  <si>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</si>
  <si>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</si>
  <si>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</si>
  <si>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</si>
  <si>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</si>
  <si>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</si>
  <si>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</si>
  <si>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</si>
  <si>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</si>
  <si>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</si>
  <si>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</si>
  <si>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</si>
  <si>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</si>
  <si>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</si>
  <si>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</si>
  <si>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</si>
  <si>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</si>
  <si>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</si>
  <si>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</si>
  <si>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</si>
  <si>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</si>
  <si>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</si>
  <si>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</si>
  <si>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</si>
  <si>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</si>
  <si>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</si>
  <si>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</si>
  <si>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</si>
  <si>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</si>
  <si>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</si>
  <si>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</si>
  <si>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</si>
  <si>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</si>
  <si>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</si>
  <si>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</si>
  <si>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</si>
  <si>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</si>
  <si>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</si>
  <si>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</si>
  <si>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</si>
  <si>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</si>
  <si>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</si>
  <si>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</si>
  <si>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</si>
  <si>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</si>
  <si>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</si>
  <si>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</si>
  <si>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</si>
  <si>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</si>
  <si>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</si>
  <si>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</si>
  <si>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</si>
  <si>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</si>
  <si>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</si>
  <si>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</si>
  <si>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</si>
  <si>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</si>
  <si>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</si>
  <si>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</si>
  <si>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</si>
  <si>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</si>
  <si>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</si>
  <si>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</si>
  <si>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</si>
  <si>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</si>
  <si>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</si>
  <si>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</si>
  <si>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</si>
  <si>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</si>
  <si>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</si>
  <si>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</si>
  <si>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</si>
  <si>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</si>
  <si>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</si>
  <si>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</si>
  <si>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</si>
  <si>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</si>
  <si>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</si>
  <si>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</si>
  <si>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</si>
  <si>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</si>
  <si>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</si>
  <si>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</si>
  <si>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</si>
  <si>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</si>
  <si>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</si>
  <si>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</si>
  <si>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</si>
  <si>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</si>
  <si>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</si>
  <si>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</si>
  <si>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</si>
  <si>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</si>
  <si>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</si>
  <si>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</si>
  <si>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</si>
  <si>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</si>
  <si>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</si>
  <si>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</si>
  <si>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</si>
  <si>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</si>
  <si>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</si>
  <si>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</si>
  <si>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</si>
  <si>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</si>
  <si>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</si>
  <si>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</si>
  <si>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</si>
  <si>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</si>
  <si>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</si>
  <si>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</si>
  <si>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</si>
  <si>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</si>
  <si>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</si>
  <si>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</si>
  <si>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</si>
  <si>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</si>
  <si>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</si>
  <si>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</si>
  <si>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</si>
  <si>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</si>
  <si>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</si>
  <si>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</si>
  <si>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</si>
  <si>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</si>
  <si>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</si>
  <si>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</si>
  <si>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</si>
  <si>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</si>
  <si>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</si>
  <si>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</si>
  <si>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</si>
  <si>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</si>
  <si>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</si>
  <si>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</si>
  <si>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</si>
  <si>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</si>
  <si>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</si>
  <si>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</si>
  <si>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</si>
  <si>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</si>
  <si>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</si>
  <si>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</si>
  <si>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</si>
  <si>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</si>
  <si>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</si>
  <si>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</si>
  <si>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</si>
  <si>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</si>
  <si>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</si>
  <si>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</si>
  <si>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</si>
  <si>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</si>
  <si>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</si>
  <si>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</si>
  <si>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</si>
  <si>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</si>
  <si>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</si>
  <si>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</si>
  <si>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</si>
  <si>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</si>
  <si>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</si>
  <si>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</si>
  <si>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</si>
  <si>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</si>
  <si>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</si>
  <si>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</si>
  <si>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</si>
  <si>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</si>
  <si>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</si>
  <si>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</si>
  <si>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</si>
  <si>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</si>
  <si>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</si>
  <si>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</si>
  <si>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</si>
  <si>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</si>
  <si>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</si>
  <si>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</si>
  <si>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</si>
  <si>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</si>
  <si>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</si>
  <si>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</si>
  <si>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</si>
  <si>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</si>
  <si>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</si>
  <si>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</si>
  <si>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</si>
  <si>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</si>
  <si>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</si>
  <si>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</si>
  <si>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</si>
  <si>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</si>
  <si>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</si>
  <si>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</si>
  <si>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</si>
  <si>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</si>
  <si>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</si>
  <si>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</si>
  <si>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</si>
  <si>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</si>
  <si>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</si>
  <si>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</si>
  <si>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</si>
  <si>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</si>
  <si>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</si>
  <si>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</si>
  <si>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</si>
  <si>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</si>
  <si>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</si>
  <si>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</si>
  <si>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</si>
  <si>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</si>
  <si>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</si>
  <si>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</si>
  <si>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</si>
  <si>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</si>
  <si>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</si>
  <si>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</si>
  <si>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</si>
  <si>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</si>
  <si>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</si>
  <si>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</si>
  <si>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</si>
  <si>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</si>
  <si>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</si>
  <si>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</si>
  <si>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</si>
  <si>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</si>
  <si>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</si>
  <si>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</si>
  <si>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</si>
  <si>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</si>
  <si>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</si>
  <si>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</si>
  <si>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</si>
  <si>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</si>
  <si>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</si>
  <si>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</si>
  <si>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</si>
  <si>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</si>
  <si>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</si>
  <si>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</si>
  <si>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</si>
  <si>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</si>
  <si>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</si>
  <si>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</si>
  <si>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</si>
  <si>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</si>
  <si>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</si>
  <si>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</si>
  <si>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</si>
  <si>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</si>
  <si>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</si>
  <si>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</si>
  <si>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</si>
  <si>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</si>
  <si>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</si>
  <si>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</si>
  <si>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</si>
  <si>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</si>
  <si>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</si>
  <si>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</si>
  <si>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</si>
  <si>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</si>
  <si>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</si>
  <si>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</si>
  <si>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</si>
  <si>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</si>
  <si>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</si>
  <si>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</si>
  <si>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</si>
  <si>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</si>
  <si>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</si>
  <si>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</si>
  <si>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</si>
  <si>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</si>
  <si>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</si>
  <si>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</si>
  <si>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</si>
  <si>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</si>
  <si>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</si>
  <si>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</si>
  <si>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</si>
  <si>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</si>
  <si>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</si>
  <si>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</si>
  <si>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</si>
  <si>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</si>
  <si>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</si>
  <si>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</si>
  <si>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</si>
  <si>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</si>
  <si>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</si>
  <si>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</si>
  <si>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</si>
  <si>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</si>
  <si>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</si>
  <si>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</si>
  <si>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</si>
  <si>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</si>
  <si>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</si>
  <si>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</si>
  <si>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</si>
  <si>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</si>
  <si>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</si>
  <si>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</si>
  <si>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</si>
  <si>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</si>
  <si>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</si>
  <si>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</si>
  <si>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</si>
  <si>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</si>
  <si>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</si>
  <si>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</si>
  <si>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</si>
  <si>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</si>
  <si>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</si>
  <si>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</si>
  <si>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</si>
  <si>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</si>
  <si>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</si>
  <si>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</si>
  <si>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</si>
  <si>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</si>
  <si>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</si>
  <si>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</si>
  <si>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</si>
  <si>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</si>
  <si>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</si>
  <si>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</si>
  <si>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</si>
  <si>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</si>
  <si>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</si>
  <si>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</si>
  <si>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</si>
  <si>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</si>
  <si>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</si>
  <si>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</si>
  <si>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</si>
  <si>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</si>
  <si>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</si>
  <si>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</si>
  <si>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</si>
  <si>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</si>
  <si>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</si>
  <si>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</si>
  <si>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</si>
  <si>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</si>
  <si>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</si>
  <si>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</si>
  <si>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</si>
  <si>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</si>
  <si>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</si>
  <si>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</si>
  <si>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</si>
  <si>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</si>
  <si>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</si>
  <si>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</si>
  <si>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</si>
  <si>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</si>
  <si>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</si>
  <si>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</si>
  <si>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</si>
  <si>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</si>
  <si>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</si>
  <si>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</si>
  <si>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</si>
  <si>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</si>
  <si>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</si>
  <si>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</si>
  <si>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</si>
  <si>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</si>
  <si>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</si>
  <si>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</si>
  <si>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</si>
  <si>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</si>
  <si>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</si>
  <si>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</si>
  <si>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</si>
  <si>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</si>
  <si>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</si>
  <si>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</si>
  <si>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</si>
  <si>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</si>
  <si>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</si>
  <si>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</si>
  <si>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</si>
  <si>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</si>
  <si>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</si>
  <si>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</si>
  <si>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</si>
  <si>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</si>
  <si>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</si>
  <si>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</si>
  <si>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</si>
  <si>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</si>
  <si>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</si>
  <si>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</si>
  <si>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</si>
  <si>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</si>
  <si>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</si>
  <si>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</si>
  <si>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</si>
  <si>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</si>
  <si>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</si>
  <si>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</si>
  <si>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</si>
  <si>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</si>
  <si>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</si>
  <si>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</si>
  <si>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</si>
  <si>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</si>
  <si>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</si>
  <si>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</si>
  <si>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</si>
  <si>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</si>
  <si>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</si>
  <si>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</si>
  <si>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</si>
  <si>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</si>
  <si>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</si>
  <si>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</si>
  <si>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</si>
  <si>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</si>
  <si>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</si>
  <si>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</si>
  <si>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</si>
  <si>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</si>
  <si>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</si>
  <si>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</si>
  <si>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</si>
  <si>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</si>
  <si>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</si>
  <si>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</si>
  <si>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</si>
  <si>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</si>
  <si>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</si>
  <si>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</si>
  <si>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</si>
  <si>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</si>
  <si>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</si>
  <si>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</si>
  <si>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</si>
  <si>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</si>
  <si>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</si>
  <si>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</si>
  <si>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</si>
  <si>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</si>
  <si>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</si>
  <si>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</si>
  <si>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</si>
  <si>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</si>
  <si>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</si>
  <si>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</si>
  <si>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</si>
  <si>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</si>
  <si>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</si>
  <si>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</si>
  <si>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</si>
  <si>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</si>
  <si>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</si>
  <si>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</si>
  <si>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</si>
  <si>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</si>
  <si>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</si>
  <si>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</si>
  <si>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</si>
  <si>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</si>
  <si>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</si>
  <si>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</si>
  <si>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</si>
  <si>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</si>
  <si>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</si>
  <si>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</si>
  <si>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</si>
  <si>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</si>
  <si>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</si>
  <si>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</si>
  <si>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</si>
  <si>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</si>
  <si>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</si>
  <si>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</si>
  <si>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</si>
  <si>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</si>
  <si>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</si>
  <si>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</si>
  <si>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</si>
  <si>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</si>
  <si>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</si>
  <si>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</si>
  <si>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</si>
  <si>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</si>
  <si>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</si>
  <si>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</si>
  <si>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</si>
  <si>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</si>
  <si>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</si>
  <si>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</si>
  <si>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</si>
  <si>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</si>
  <si>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</si>
  <si>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</si>
  <si>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</si>
  <si>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</si>
  <si>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</si>
  <si>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</si>
  <si>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</si>
  <si>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</si>
  <si>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</si>
  <si>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</si>
  <si>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</si>
  <si>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</si>
  <si>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</si>
  <si>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</si>
  <si>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</si>
  <si>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</si>
  <si>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</si>
  <si>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</si>
  <si>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</si>
  <si>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</si>
  <si>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</si>
  <si>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</si>
  <si>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</si>
  <si>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</si>
  <si>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</si>
  <si>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</si>
  <si>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</si>
  <si>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</si>
  <si>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</si>
  <si>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</si>
  <si>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</si>
  <si>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</si>
  <si>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</si>
  <si>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</si>
  <si>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</si>
  <si>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</si>
  <si>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</si>
  <si>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</si>
  <si>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</si>
  <si>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</si>
  <si>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</si>
  <si>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</si>
  <si>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</si>
  <si>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</si>
  <si>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</si>
  <si>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</si>
  <si>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</si>
  <si>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</si>
  <si>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</si>
  <si>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</si>
  <si>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</si>
  <si>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</si>
  <si>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</si>
  <si>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</si>
  <si>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</si>
  <si>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</si>
  <si>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</si>
  <si>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</si>
  <si>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</si>
  <si>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</si>
  <si>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</si>
  <si>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</si>
  <si>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</si>
  <si>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</si>
  <si>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</si>
  <si>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</si>
  <si>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</si>
  <si>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</si>
  <si>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</si>
  <si>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</si>
  <si>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</si>
  <si>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</si>
  <si>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</si>
  <si>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</si>
  <si>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</si>
  <si>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</si>
  <si>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</si>
  <si>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</si>
  <si>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</si>
  <si>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</si>
  <si>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</si>
  <si>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</si>
  <si>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</si>
  <si>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</si>
  <si>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</si>
  <si>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</si>
  <si>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</si>
  <si>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</si>
  <si>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</si>
  <si>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</si>
  <si>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</si>
  <si>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</si>
  <si>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</si>
  <si>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</si>
  <si>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</si>
  <si>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</si>
  <si>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</si>
  <si>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</si>
  <si>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</si>
  <si>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</si>
  <si>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</si>
  <si>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</si>
  <si>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</si>
  <si>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</si>
  <si>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</si>
  <si>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</si>
  <si>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</si>
  <si>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</si>
  <si>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</si>
  <si>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</si>
  <si>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</si>
  <si>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</si>
  <si>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</si>
  <si>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</si>
  <si>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</si>
  <si>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</si>
  <si>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</si>
  <si>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</si>
  <si>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</si>
  <si>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</si>
  <si>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</si>
  <si>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</si>
  <si>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</si>
  <si>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</si>
  <si>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</si>
  <si>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</si>
  <si>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</si>
  <si>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</si>
  <si>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</si>
  <si>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</si>
  <si>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</si>
  <si>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</si>
  <si>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</si>
  <si>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</si>
  <si>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</si>
  <si>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</si>
  <si>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</si>
  <si>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</si>
  <si>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</si>
  <si>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</si>
  <si>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</si>
  <si>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</si>
  <si>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</si>
  <si>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</si>
  <si>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</si>
  <si>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</si>
  <si>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</si>
  <si>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</si>
  <si>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</si>
  <si>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</si>
  <si>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</si>
  <si>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</si>
  <si>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</si>
  <si>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</si>
  <si>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</si>
  <si>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</si>
  <si>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</si>
  <si>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</si>
  <si>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</si>
  <si>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</si>
  <si>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</si>
  <si>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</si>
  <si>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</si>
  <si>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</si>
  <si>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</si>
  <si>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</si>
  <si>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</si>
  <si>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</si>
  <si>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</si>
  <si>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</si>
  <si>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</si>
  <si>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</si>
  <si>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</si>
  <si>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</si>
  <si>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</si>
  <si>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</si>
  <si>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</si>
  <si>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</si>
  <si>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</si>
  <si>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</si>
  <si>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</si>
  <si>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</si>
  <si>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</si>
  <si>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</si>
  <si>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</si>
  <si>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</si>
  <si>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</si>
  <si>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</si>
  <si>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</si>
  <si>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</si>
  <si>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</si>
  <si>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</si>
  <si>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</si>
  <si>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</si>
  <si>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</si>
  <si>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</si>
  <si>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</si>
  <si>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</si>
  <si>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</si>
  <si>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</si>
  <si>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</si>
  <si>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</si>
  <si>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</si>
  <si>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</si>
  <si>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</si>
  <si>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</si>
  <si>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</si>
  <si>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</si>
  <si>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</si>
  <si>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</si>
  <si>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</si>
  <si>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</si>
  <si>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</si>
  <si>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</si>
  <si>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</si>
  <si>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</si>
  <si>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</si>
  <si>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</si>
  <si>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</si>
  <si>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</si>
  <si>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</si>
  <si>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</si>
  <si>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</si>
  <si>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</si>
  <si>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</si>
  <si>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</si>
  <si>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</si>
  <si>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</si>
  <si>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</si>
  <si>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</si>
  <si>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</si>
  <si>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</si>
  <si>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</si>
  <si>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</si>
  <si>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</si>
  <si>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</si>
  <si>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</si>
  <si>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</si>
  <si>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</si>
  <si>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</si>
  <si>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</si>
  <si>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</si>
  <si>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</si>
  <si>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</si>
  <si>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</si>
  <si>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</si>
  <si>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</si>
  <si>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</si>
  <si>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</si>
  <si>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</si>
  <si>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</si>
  <si>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</si>
  <si>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</si>
  <si>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</si>
  <si>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</si>
  <si>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</si>
  <si>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</si>
  <si>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</si>
  <si>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</si>
  <si>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</si>
  <si>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</si>
  <si>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</si>
  <si>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</si>
  <si>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</si>
  <si>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</si>
  <si>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</si>
  <si>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</si>
  <si>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</si>
  <si>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</si>
  <si>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</si>
  <si>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</si>
  <si>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</si>
  <si>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</si>
  <si>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</si>
  <si>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</si>
  <si>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</si>
  <si>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</si>
  <si>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</si>
  <si>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</si>
  <si>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</si>
  <si>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</si>
  <si>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</si>
  <si>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</si>
  <si>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</si>
  <si>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</si>
  <si>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</si>
  <si>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</si>
  <si>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</si>
  <si>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</si>
  <si>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</si>
  <si>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</si>
  <si>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</si>
  <si>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</si>
  <si>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</si>
  <si>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</si>
  <si>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</si>
  <si>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</si>
  <si>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</si>
  <si>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</si>
  <si>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</si>
  <si>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</si>
  <si>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</si>
  <si>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</si>
  <si>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</si>
  <si>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</si>
  <si>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</si>
  <si>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</si>
  <si>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</si>
  <si>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</si>
  <si>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</si>
  <si>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</si>
  <si>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</si>
  <si>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</si>
  <si>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</si>
  <si>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</si>
  <si>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</si>
  <si>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</si>
  <si>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</si>
  <si>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</si>
  <si>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</si>
  <si>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</si>
  <si>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</si>
  <si>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</si>
  <si>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</si>
  <si>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</si>
  <si>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</si>
  <si>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</si>
  <si>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</si>
  <si>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</si>
  <si>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</si>
  <si>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</si>
  <si>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</si>
  <si>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</si>
  <si>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</si>
  <si>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</si>
  <si>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</si>
  <si>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</si>
  <si>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</si>
  <si>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</si>
  <si>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</si>
  <si>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</si>
  <si>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</si>
  <si>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</si>
  <si>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</si>
  <si>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</si>
  <si>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</si>
  <si>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</si>
  <si>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</si>
  <si>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</si>
  <si>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</si>
  <si>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</si>
  <si>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</si>
  <si>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</si>
  <si>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</si>
  <si>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</si>
  <si>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</si>
  <si>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</si>
  <si>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</si>
  <si>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</si>
  <si>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</si>
  <si>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</si>
  <si>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</si>
  <si>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</si>
  <si>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</si>
  <si>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</si>
  <si>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</si>
  <si>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</si>
  <si>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</si>
  <si>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</si>
  <si>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</si>
  <si>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</si>
  <si>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</si>
  <si>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</si>
  <si>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</si>
  <si>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</si>
  <si>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</si>
  <si>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</si>
  <si>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</si>
  <si>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</si>
  <si>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</si>
  <si>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</si>
  <si>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</si>
  <si>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</si>
  <si>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</si>
  <si>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</si>
  <si>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</si>
  <si>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</si>
  <si>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</si>
  <si>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</si>
  <si>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</si>
  <si>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</si>
  <si>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</si>
  <si>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</si>
  <si>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</si>
  <si>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</si>
  <si>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</si>
  <si>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</si>
  <si>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</si>
  <si>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</si>
  <si>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</si>
  <si>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</si>
  <si>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</si>
  <si>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</si>
  <si>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</si>
  <si>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</si>
  <si>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</si>
  <si>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</si>
  <si>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</si>
  <si>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</si>
  <si>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</si>
  <si>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</si>
  <si>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</si>
  <si>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</si>
  <si>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</si>
  <si>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</si>
  <si>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</si>
  <si>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</si>
  <si>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</si>
  <si>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</si>
  <si>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</si>
  <si>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</si>
  <si>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</si>
  <si>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</si>
  <si>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</si>
  <si>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</si>
  <si>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</si>
  <si>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</si>
  <si>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</si>
  <si>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</si>
  <si>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</si>
  <si>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</si>
  <si>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</si>
  <si>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</si>
  <si>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</si>
  <si>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</si>
  <si>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</si>
  <si>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</si>
  <si>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</si>
  <si>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</si>
  <si>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</si>
  <si>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</si>
  <si>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</si>
  <si>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</si>
  <si>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</si>
  <si>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</si>
  <si>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</si>
  <si>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</si>
  <si>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</si>
  <si>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</si>
  <si>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</si>
  <si>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</si>
  <si>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</si>
  <si>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</si>
  <si>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</si>
  <si>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</si>
  <si>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</si>
  <si>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</si>
  <si>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</si>
  <si>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</si>
  <si>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</si>
  <si>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</si>
  <si>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</si>
  <si>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</si>
  <si>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</si>
  <si>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</si>
  <si>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</si>
  <si>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</si>
  <si>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</si>
  <si>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</si>
  <si>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</si>
  <si>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</si>
  <si>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</si>
  <si>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</si>
  <si>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</si>
  <si>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</si>
  <si>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</si>
  <si>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</si>
  <si>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</si>
  <si>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</si>
  <si>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</si>
  <si>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</si>
  <si>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</si>
  <si>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</si>
  <si>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</si>
  <si>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</si>
  <si>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</si>
  <si>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</si>
  <si>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</si>
  <si>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</si>
  <si>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</si>
  <si>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</si>
  <si>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</si>
  <si>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</si>
  <si>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</si>
  <si>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</si>
  <si>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</si>
  <si>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</si>
  <si>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</si>
  <si>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</si>
  <si>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</si>
  <si>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</si>
  <si>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</si>
  <si>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</si>
  <si>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</si>
  <si>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</si>
  <si>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</si>
  <si>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</si>
  <si>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</si>
  <si>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</si>
  <si>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</si>
  <si>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</si>
  <si>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</si>
  <si>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</si>
  <si>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</si>
  <si>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</si>
  <si>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</si>
  <si>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</si>
  <si>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</si>
  <si>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</si>
  <si>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</si>
  <si>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</si>
  <si>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</si>
  <si>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</si>
  <si>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</si>
  <si>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</si>
  <si>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</si>
  <si>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</si>
  <si>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</si>
  <si>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</si>
  <si>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</si>
  <si>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</si>
  <si>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</si>
  <si>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</si>
  <si>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</si>
  <si>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</si>
  <si>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</si>
  <si>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</si>
  <si>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</si>
  <si>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</si>
  <si>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</si>
  <si>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</si>
  <si>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</si>
  <si>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</si>
  <si>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</si>
  <si>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</si>
  <si>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</si>
  <si>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</si>
  <si>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</si>
  <si>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</si>
  <si>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</si>
  <si>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</si>
  <si>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</si>
  <si>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</si>
  <si>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</si>
  <si>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</si>
  <si>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</si>
  <si>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</si>
  <si>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</si>
  <si>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</si>
  <si>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</si>
  <si>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</si>
  <si>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</si>
  <si>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</si>
  <si>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</si>
  <si>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</si>
  <si>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</si>
  <si>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</si>
  <si>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</si>
  <si>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</si>
  <si>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</si>
  <si>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</si>
  <si>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</si>
  <si>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</si>
  <si>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</si>
  <si>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</si>
  <si>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</si>
  <si>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</si>
  <si>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</si>
  <si>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</si>
  <si>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</si>
  <si>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</si>
  <si>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</si>
  <si>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</si>
  <si>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</si>
  <si>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</si>
  <si>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</si>
  <si>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</si>
  <si>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</si>
  <si>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</si>
  <si>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</si>
  <si>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</si>
  <si>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</si>
  <si>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</si>
  <si>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</si>
  <si>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</si>
  <si>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</si>
  <si>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</si>
  <si>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</si>
  <si>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</si>
  <si>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</si>
  <si>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</si>
  <si>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</si>
  <si>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</si>
  <si>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</si>
  <si>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</si>
  <si>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</si>
  <si>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</si>
  <si>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</si>
  <si>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</si>
  <si>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</si>
  <si>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</si>
  <si>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</si>
  <si>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</si>
  <si>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</si>
  <si>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</si>
  <si>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</si>
  <si>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</si>
  <si>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</si>
  <si>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</si>
  <si>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</si>
  <si>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</si>
  <si>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</si>
  <si>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</si>
  <si>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</si>
  <si>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</si>
  <si>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</si>
  <si>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</si>
  <si>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</si>
  <si>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</si>
  <si>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</si>
  <si>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</si>
  <si>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</si>
  <si>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</si>
  <si>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</si>
  <si>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</si>
  <si>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</si>
  <si>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</si>
  <si>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</si>
  <si>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</si>
  <si>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</si>
  <si>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</si>
  <si>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</si>
  <si>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</si>
  <si>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</si>
  <si>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</si>
  <si>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</si>
  <si>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</si>
  <si>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</si>
  <si>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</si>
  <si>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</si>
  <si>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</si>
  <si>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</si>
  <si>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</si>
  <si>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</si>
  <si>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</si>
  <si>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</si>
  <si>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</si>
  <si>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</si>
  <si>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</si>
  <si>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</si>
  <si>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</si>
  <si>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</si>
  <si>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</si>
  <si>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</si>
  <si>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</si>
  <si>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</si>
  <si>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</si>
  <si>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</si>
  <si>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</si>
  <si>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</si>
  <si>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</si>
  <si>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</si>
  <si>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</si>
  <si>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</si>
  <si>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</si>
  <si>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</si>
  <si>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</si>
  <si>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</si>
  <si>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</si>
  <si>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</si>
  <si>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</si>
  <si>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</si>
  <si>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</si>
  <si>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</si>
  <si>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</si>
  <si>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</si>
  <si>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</si>
  <si>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</si>
  <si>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</si>
  <si>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</si>
  <si>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</si>
  <si>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</si>
  <si>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</si>
  <si>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</si>
  <si>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</si>
  <si>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</si>
  <si>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</si>
  <si>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</si>
  <si>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</si>
  <si>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</si>
  <si>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</si>
  <si>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</si>
  <si>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</si>
  <si>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</si>
  <si>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</si>
  <si>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</si>
  <si>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</si>
  <si>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</si>
  <si>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</si>
  <si>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</si>
  <si>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</si>
  <si>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</si>
  <si>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</si>
  <si>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</si>
  <si>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</si>
  <si>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</si>
  <si>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</si>
  <si>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</si>
  <si>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</si>
  <si>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</si>
  <si>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</si>
  <si>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</si>
  <si>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</si>
  <si>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</si>
  <si>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</si>
  <si>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</si>
  <si>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</si>
  <si>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</si>
  <si>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</si>
  <si>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</si>
  <si>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</si>
  <si>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</si>
  <si>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</si>
  <si>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</si>
  <si>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</si>
  <si>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</si>
  <si>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</si>
  <si>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</si>
  <si>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</si>
  <si>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</si>
  <si>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</si>
  <si>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</si>
  <si>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</si>
  <si>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</si>
  <si>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</si>
  <si>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</si>
  <si>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</si>
  <si>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</si>
  <si>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</si>
  <si>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</si>
  <si>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</si>
  <si>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</si>
  <si>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</si>
  <si>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</si>
  <si>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</si>
  <si>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</si>
  <si>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</si>
  <si>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</si>
  <si>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</si>
  <si>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</si>
  <si>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</si>
  <si>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</si>
  <si>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</si>
  <si>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</si>
  <si>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</si>
  <si>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</si>
  <si>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</si>
  <si>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</si>
  <si>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</si>
  <si>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</si>
  <si>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</si>
  <si>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</si>
  <si>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</si>
  <si>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</si>
  <si>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</si>
  <si>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</si>
  <si>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</si>
  <si>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</si>
  <si>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</si>
  <si>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</si>
  <si>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</si>
  <si>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</si>
  <si>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</si>
  <si>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</si>
  <si>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</si>
  <si>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</si>
  <si>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</si>
  <si>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</si>
  <si>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</si>
  <si>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</si>
  <si>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</si>
  <si>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</si>
  <si>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</si>
  <si>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</si>
  <si>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</si>
  <si>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</si>
  <si>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</si>
  <si>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</si>
  <si>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</si>
  <si>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</si>
  <si>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</si>
  <si>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</si>
  <si>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</si>
  <si>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</si>
  <si>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</si>
  <si>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</si>
  <si>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</si>
  <si>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</si>
  <si>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</si>
  <si>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</si>
  <si>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</si>
  <si>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</si>
  <si>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</si>
  <si>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</si>
  <si>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</si>
  <si>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</si>
  <si>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</si>
  <si>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</si>
  <si>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</si>
  <si>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</si>
  <si>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</si>
  <si>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</si>
  <si>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</si>
  <si>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</si>
  <si>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</si>
  <si>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</si>
  <si>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</si>
  <si>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</si>
  <si>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</si>
  <si>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</si>
  <si>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</si>
  <si>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</si>
  <si>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</si>
  <si>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</si>
  <si>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</si>
  <si>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</si>
  <si>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</si>
  <si>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</si>
  <si>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</si>
  <si>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</si>
  <si>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</si>
  <si>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</si>
  <si>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</si>
  <si>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</si>
  <si>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</si>
  <si>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</si>
  <si>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</si>
  <si>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</si>
  <si>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</si>
  <si>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</si>
  <si>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</si>
  <si>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</si>
  <si>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</si>
  <si>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</si>
  <si>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</si>
  <si>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</si>
  <si>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</si>
  <si>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</si>
  <si>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</si>
  <si>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</si>
  <si>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</si>
  <si>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</si>
  <si>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</si>
  <si>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</si>
  <si>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</si>
  <si>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</si>
  <si>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</si>
  <si>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</si>
  <si>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</si>
  <si>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</si>
  <si>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</si>
  <si>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</si>
  <si>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</si>
  <si>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</si>
  <si>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</si>
  <si>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</si>
  <si>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</si>
  <si>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</si>
  <si>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</si>
  <si>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</si>
  <si>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</si>
  <si>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</si>
  <si>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</si>
  <si>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</si>
  <si>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</si>
  <si>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</si>
  <si>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</si>
  <si>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</si>
  <si>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</si>
  <si>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</si>
  <si>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</si>
  <si>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</si>
  <si>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</si>
  <si>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</si>
  <si>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</si>
  <si>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</si>
  <si>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</si>
  <si>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</si>
  <si>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</si>
  <si>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</si>
  <si>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</si>
  <si>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</si>
  <si>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</si>
  <si>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</si>
  <si>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</si>
  <si>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</si>
  <si>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</si>
  <si>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</si>
  <si>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</si>
  <si>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</si>
  <si>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</si>
  <si>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</si>
  <si>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</si>
  <si>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</si>
  <si>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</si>
  <si>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</si>
  <si>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</si>
  <si>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</si>
  <si>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</si>
  <si>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</si>
  <si>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</si>
  <si>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</si>
  <si>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</si>
  <si>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</si>
  <si>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</si>
  <si>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</si>
  <si>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</si>
  <si>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</si>
  <si>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</si>
  <si>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</si>
  <si>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</si>
  <si>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</si>
  <si>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</si>
  <si>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</si>
  <si>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</si>
  <si>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</si>
  <si>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</si>
  <si>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</si>
  <si>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</si>
  <si>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</si>
  <si>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</si>
  <si>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</si>
  <si>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</si>
  <si>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</si>
  <si>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</si>
  <si>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</si>
  <si>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</si>
  <si>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</si>
  <si>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</si>
  <si>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</si>
  <si>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</si>
  <si>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</si>
  <si>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</si>
  <si>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</si>
  <si>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</si>
  <si>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</si>
  <si>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</si>
  <si>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</si>
  <si>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</si>
  <si>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</si>
  <si>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</si>
  <si>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</si>
  <si>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</si>
  <si>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</si>
  <si>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</si>
  <si>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</si>
  <si>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</si>
  <si>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</si>
  <si>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</si>
  <si>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</si>
  <si>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</si>
  <si>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</si>
  <si>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</si>
  <si>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</si>
  <si>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</si>
  <si>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</si>
  <si>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</si>
  <si>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</si>
  <si>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</si>
  <si>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</si>
  <si>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</si>
  <si>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</si>
  <si>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</si>
  <si>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</si>
  <si>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</si>
  <si>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</si>
  <si>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</si>
  <si>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</si>
  <si>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</si>
  <si>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</si>
  <si>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</si>
  <si>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</si>
  <si>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</si>
  <si>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</si>
  <si>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</si>
  <si>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</si>
  <si>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</si>
  <si>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</si>
  <si>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</si>
  <si>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</si>
  <si>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</si>
  <si>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</si>
  <si>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</si>
  <si>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</si>
  <si>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</si>
  <si>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</si>
  <si>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</si>
  <si>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</si>
  <si>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</si>
  <si>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</si>
  <si>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</si>
  <si>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</si>
  <si>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</si>
  <si>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</si>
  <si>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</si>
  <si>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</si>
  <si>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</si>
  <si>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</si>
  <si>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</si>
  <si>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</si>
  <si>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</si>
  <si>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</si>
  <si>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</si>
  <si>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</si>
  <si>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</si>
  <si>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</si>
  <si>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</si>
  <si>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</si>
  <si>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</si>
  <si>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</si>
  <si>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</si>
  <si>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</si>
  <si>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</si>
  <si>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</si>
  <si>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</si>
  <si>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</si>
  <si>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</si>
  <si>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</si>
  <si>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</si>
  <si>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</si>
  <si>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</si>
  <si>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</si>
  <si>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</si>
  <si>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</si>
  <si>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</si>
  <si>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</si>
  <si>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</si>
  <si>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</si>
  <si>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</si>
  <si>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</si>
  <si>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</si>
  <si>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</si>
  <si>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</si>
  <si>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</si>
  <si>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</si>
  <si>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</si>
  <si>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</si>
  <si>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</si>
  <si>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</si>
  <si>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</si>
  <si>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</si>
  <si>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</si>
  <si>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</si>
  <si>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</si>
  <si>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</si>
  <si>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</si>
  <si>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</si>
  <si>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</si>
  <si>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</si>
  <si>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</si>
  <si>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</si>
  <si>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</si>
  <si>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</si>
  <si>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</si>
  <si>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</si>
  <si>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</si>
  <si>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</si>
  <si>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</si>
  <si>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</si>
  <si>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</si>
  <si>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</si>
  <si>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</si>
  <si>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</si>
  <si>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</si>
  <si>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</si>
  <si>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</si>
  <si>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</si>
  <si>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</si>
  <si>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</si>
  <si>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</si>
  <si>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</si>
  <si>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</si>
  <si>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</si>
  <si>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</si>
  <si>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</si>
  <si>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</si>
  <si>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</si>
  <si>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</si>
  <si>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</si>
  <si>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</si>
  <si>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</si>
  <si>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</si>
  <si>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</si>
  <si>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</si>
  <si>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</si>
  <si>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</si>
  <si>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</si>
  <si>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</si>
  <si>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</si>
  <si>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</si>
  <si>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</si>
  <si>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</si>
  <si>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</si>
  <si>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</si>
  <si>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</si>
  <si>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</si>
  <si>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</si>
  <si>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</si>
  <si>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</si>
  <si>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</si>
  <si>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</si>
  <si>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</si>
  <si>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</si>
  <si>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</si>
  <si>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</si>
  <si>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</si>
  <si>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</si>
  <si>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</si>
  <si>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</si>
  <si>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</si>
  <si>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</si>
  <si>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</si>
  <si>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</si>
  <si>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</si>
  <si>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</si>
  <si>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</si>
  <si>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</si>
  <si>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</si>
  <si>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</si>
  <si>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</si>
  <si>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</si>
  <si>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</si>
  <si>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</si>
  <si>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</si>
  <si>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</si>
  <si>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</si>
  <si>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</si>
  <si>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</si>
  <si>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</si>
  <si>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</si>
  <si>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</si>
  <si>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</si>
  <si>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</si>
  <si>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</si>
  <si>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</si>
  <si>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</si>
  <si>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</si>
  <si>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</si>
  <si>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</si>
  <si>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</si>
  <si>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</si>
  <si>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</si>
  <si>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</si>
  <si>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</si>
  <si>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</si>
  <si>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</si>
  <si>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</si>
  <si>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</si>
  <si>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</si>
  <si>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</si>
  <si>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</si>
  <si>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</si>
  <si>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</si>
  <si>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</si>
  <si>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</si>
  <si>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</si>
  <si>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</si>
  <si>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</si>
  <si>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</si>
  <si>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</si>
  <si>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</si>
  <si>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</si>
  <si>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</si>
  <si>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</si>
  <si>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</si>
  <si>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</si>
  <si>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</si>
  <si>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</si>
  <si>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</si>
  <si>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</si>
  <si>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</si>
  <si>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</si>
  <si>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</si>
  <si>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</si>
  <si>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</si>
  <si>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</si>
  <si>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</si>
  <si>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</si>
  <si>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</si>
  <si>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</si>
  <si>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</si>
  <si>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</si>
  <si>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</si>
  <si>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</si>
  <si>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</si>
  <si>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</si>
  <si>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</si>
  <si>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</si>
  <si>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</si>
  <si>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</si>
  <si>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</si>
  <si>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</si>
  <si>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</si>
  <si>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</si>
  <si>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</si>
  <si>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</si>
  <si>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</si>
  <si>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</si>
  <si>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</si>
  <si>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</si>
  <si>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</si>
  <si>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</si>
  <si>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</si>
  <si>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</si>
  <si>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</si>
  <si>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</si>
  <si>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</si>
  <si>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</si>
  <si>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</si>
  <si>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</si>
  <si>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</si>
  <si>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</si>
  <si>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</si>
  <si>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</si>
  <si>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</si>
  <si>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</si>
  <si>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</si>
  <si>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</si>
  <si>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</si>
  <si>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</si>
  <si>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</si>
  <si>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</si>
  <si>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</si>
  <si>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</si>
  <si>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</si>
  <si>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</si>
  <si>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</si>
  <si>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</si>
  <si>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</si>
  <si>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</si>
  <si>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</si>
  <si>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</si>
  <si>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</si>
  <si>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</si>
  <si>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</si>
  <si>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</si>
  <si>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</si>
  <si>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</si>
  <si>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</si>
  <si>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</si>
  <si>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</si>
  <si>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</si>
  <si>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</si>
  <si>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</si>
  <si>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</si>
  <si>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</si>
  <si>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</si>
  <si>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</si>
  <si>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</si>
  <si>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</si>
  <si>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</si>
  <si>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</si>
  <si>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</si>
  <si>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</si>
  <si>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</si>
  <si>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</si>
  <si>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</si>
  <si>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</si>
  <si>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</si>
  <si>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</si>
  <si>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</si>
  <si>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</si>
  <si>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</si>
  <si>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</si>
  <si>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</si>
  <si>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</si>
  <si>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</si>
  <si>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</si>
  <si>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</si>
  <si>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</si>
  <si>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</si>
  <si>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</si>
  <si>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</si>
  <si>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</si>
  <si>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</si>
  <si>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</si>
  <si>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</si>
  <si>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</si>
  <si>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</si>
  <si>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</si>
  <si>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</si>
  <si>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</si>
  <si>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</si>
  <si>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</si>
  <si>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</si>
  <si>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</si>
  <si>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</si>
  <si>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</si>
  <si>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</si>
  <si>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</si>
  <si>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</si>
  <si>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</si>
  <si>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</si>
  <si>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</si>
  <si>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</si>
  <si>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</si>
  <si>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</si>
  <si>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</si>
  <si>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</si>
  <si>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</si>
  <si>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</si>
  <si>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</si>
  <si>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</si>
  <si>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</si>
  <si>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</si>
  <si>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</si>
  <si>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</si>
  <si>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</si>
  <si>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</si>
  <si>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</si>
  <si>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</si>
  <si>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</si>
  <si>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</si>
  <si>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</si>
  <si>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</si>
  <si>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</si>
  <si>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</si>
  <si>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</si>
  <si>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</si>
  <si>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</si>
  <si>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</si>
  <si>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</si>
  <si>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</si>
  <si>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</si>
  <si>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</si>
  <si>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</si>
  <si>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</si>
  <si>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</si>
  <si>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</si>
  <si>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</si>
  <si>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</si>
  <si>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</si>
  <si>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</si>
  <si>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</si>
  <si>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</si>
  <si>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</si>
  <si>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</si>
  <si>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</si>
  <si>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</si>
  <si>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</si>
  <si>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</si>
  <si>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</si>
  <si>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</si>
  <si>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</si>
  <si>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</si>
  <si>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</si>
  <si>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</si>
  <si>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</si>
  <si>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</si>
  <si>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</si>
  <si>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</si>
  <si>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</si>
  <si>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</si>
  <si>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</si>
  <si>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</si>
  <si>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</si>
  <si>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</si>
  <si>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</si>
  <si>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</si>
  <si>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</si>
  <si>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</si>
  <si>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</si>
  <si>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</si>
  <si>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</si>
  <si>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</si>
  <si>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</si>
  <si>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</si>
  <si>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</si>
  <si>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</si>
  <si>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</si>
  <si>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</si>
  <si>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</si>
  <si>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</si>
  <si>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</si>
  <si>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</si>
  <si>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</si>
  <si>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</si>
  <si>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</si>
  <si>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</si>
  <si>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</si>
  <si>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</si>
  <si>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</si>
  <si>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</si>
  <si>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</si>
  <si>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</si>
  <si>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</si>
  <si>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</si>
  <si>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</si>
  <si>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</si>
  <si>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</si>
  <si>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</si>
  <si>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</si>
  <si>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</si>
  <si>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</si>
  <si>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</si>
  <si>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</si>
  <si>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</si>
  <si>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</si>
  <si>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</si>
  <si>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</si>
  <si>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</si>
  <si>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</si>
  <si>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</si>
  <si>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</si>
  <si>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</si>
  <si>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</si>
  <si>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</si>
  <si>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</si>
  <si>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</si>
  <si>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</si>
  <si>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</si>
  <si>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</si>
  <si>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</si>
  <si>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</si>
  <si>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</si>
  <si>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</si>
  <si>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</si>
  <si>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</si>
  <si>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</si>
  <si>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</si>
  <si>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</si>
  <si>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</si>
  <si>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</si>
  <si>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</si>
  <si>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</si>
  <si>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</si>
  <si>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</si>
  <si>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</si>
  <si>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</si>
  <si>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</si>
  <si>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</si>
  <si>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</si>
  <si>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</si>
  <si>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</si>
  <si>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</si>
  <si>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</si>
  <si>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</si>
  <si>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</si>
  <si>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</si>
  <si>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</si>
  <si>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</si>
  <si>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</si>
  <si>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</si>
  <si>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</si>
  <si>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</si>
  <si>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</si>
  <si>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</si>
  <si>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</si>
  <si>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</si>
  <si>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</si>
  <si>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</si>
  <si>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</si>
  <si>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</si>
  <si>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</si>
  <si>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</si>
  <si>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</si>
  <si>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</si>
  <si>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</si>
  <si>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</si>
  <si>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</si>
  <si>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</si>
  <si>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</si>
  <si>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</si>
  <si>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</si>
  <si>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</si>
  <si>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</si>
  <si>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</si>
  <si>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</si>
  <si>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</si>
  <si>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</si>
  <si>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</si>
  <si>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</si>
  <si>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</si>
  <si>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</si>
  <si>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</si>
  <si>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</si>
  <si>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</si>
  <si>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</si>
  <si>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</si>
  <si>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</si>
  <si>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</si>
  <si>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</si>
  <si>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</si>
  <si>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</si>
  <si>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</si>
  <si>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</si>
  <si>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</si>
  <si>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</si>
  <si>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</si>
  <si>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</si>
  <si>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</si>
  <si>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</si>
  <si>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</si>
  <si>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</si>
  <si>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</si>
  <si>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</si>
  <si>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</si>
  <si>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</si>
  <si>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</si>
  <si>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</si>
  <si>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</si>
  <si>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</si>
  <si>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</si>
  <si>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</si>
  <si>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</si>
  <si>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</si>
  <si>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</si>
  <si>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</si>
  <si>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</si>
  <si>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</si>
  <si>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</si>
  <si>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</si>
  <si>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</si>
  <si>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</si>
  <si>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</si>
  <si>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</si>
  <si>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</si>
  <si>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</si>
  <si>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</si>
  <si>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</si>
  <si>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</si>
  <si>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</si>
  <si>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</si>
  <si>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</si>
  <si>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</si>
  <si>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</si>
  <si>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</si>
  <si>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</si>
  <si>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</si>
  <si>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</si>
  <si>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</si>
  <si>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</si>
  <si>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</si>
  <si>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</si>
  <si>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</si>
  <si>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</si>
  <si>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</si>
  <si>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</si>
  <si>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</si>
  <si>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</si>
  <si>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</si>
  <si>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</si>
  <si>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</si>
  <si>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</si>
  <si>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</si>
  <si>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</si>
  <si>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</si>
  <si>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</si>
  <si>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</si>
  <si>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</si>
  <si>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</si>
  <si>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</si>
  <si>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</si>
  <si>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</si>
  <si>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</si>
  <si>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</si>
  <si>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</si>
  <si>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</si>
  <si>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</si>
  <si>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</si>
  <si>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</si>
  <si>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</si>
  <si>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</si>
  <si>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</si>
  <si>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</si>
  <si>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</si>
  <si>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</si>
  <si>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</si>
  <si>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</si>
  <si>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</si>
  <si>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</si>
  <si>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</si>
  <si>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</si>
  <si>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</si>
  <si>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</si>
  <si>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</si>
  <si>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</si>
  <si>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</si>
  <si>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</si>
  <si>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</si>
  <si>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</si>
  <si>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</si>
  <si>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</si>
  <si>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</si>
  <si>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</si>
  <si>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</si>
  <si>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</si>
  <si>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</si>
  <si>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</si>
  <si>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</si>
  <si>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</si>
  <si>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</si>
  <si>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</si>
  <si>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</si>
  <si>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</si>
  <si>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</si>
  <si>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</si>
  <si>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</si>
  <si>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</si>
  <si>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</si>
  <si>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</si>
  <si>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</si>
  <si>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</si>
  <si>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</si>
  <si>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</si>
  <si>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</si>
  <si>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</si>
  <si>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</si>
  <si>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</si>
  <si>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</si>
  <si>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</si>
  <si>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</si>
  <si>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</si>
  <si>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</si>
  <si>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</si>
  <si>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</si>
  <si>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</si>
  <si>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</si>
  <si>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</si>
  <si>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</si>
  <si>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</si>
  <si>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</si>
  <si>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</si>
  <si>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</si>
  <si>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</si>
  <si>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</si>
  <si>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</si>
  <si>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</si>
  <si>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</si>
  <si>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</si>
  <si>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</si>
  <si>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</si>
  <si>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</si>
  <si>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</si>
  <si>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</si>
  <si>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</si>
  <si>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</si>
  <si>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</si>
  <si>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</si>
  <si>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</si>
  <si>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</si>
  <si>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</si>
  <si>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</si>
  <si>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</si>
  <si>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</si>
  <si>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</si>
  <si>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</si>
  <si>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</si>
  <si>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</si>
  <si>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</si>
  <si>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</si>
  <si>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</si>
  <si>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</si>
  <si>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</si>
  <si>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</si>
  <si>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</si>
  <si>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</si>
  <si>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</si>
  <si>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</si>
  <si>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</si>
  <si>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</si>
  <si>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</si>
  <si>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</si>
  <si>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</si>
  <si>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</si>
  <si>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</si>
  <si>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</si>
  <si>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</si>
  <si>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</si>
  <si>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</si>
  <si>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</si>
  <si>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</si>
  <si>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</si>
  <si>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</si>
  <si>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</si>
  <si>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</si>
  <si>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</si>
  <si>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</si>
  <si>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</si>
  <si>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</si>
  <si>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</si>
  <si>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</si>
  <si>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</si>
  <si>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</si>
  <si>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</si>
  <si>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</si>
  <si>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</si>
  <si>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</si>
  <si>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</si>
  <si>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</si>
  <si>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</si>
  <si>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</si>
  <si>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</si>
  <si>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</si>
  <si>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</si>
  <si>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</si>
  <si>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</si>
  <si>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</si>
  <si>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</si>
  <si>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</si>
  <si>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</si>
  <si>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</si>
  <si>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</si>
  <si>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</si>
  <si>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</si>
  <si>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</si>
  <si>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</si>
  <si>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</si>
  <si>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</si>
  <si>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</si>
  <si>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</si>
  <si>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</si>
  <si>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</si>
  <si>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</si>
  <si>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</si>
  <si>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</si>
  <si>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</si>
  <si>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</si>
  <si>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</si>
  <si>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</si>
  <si>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</si>
  <si>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</si>
  <si>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</si>
  <si>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</si>
  <si>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</si>
  <si>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</si>
  <si>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</si>
  <si>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</si>
  <si>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</si>
  <si>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</si>
  <si>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</si>
  <si>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</si>
  <si>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</si>
  <si>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</si>
  <si>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</si>
  <si>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</si>
  <si>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</si>
  <si>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</si>
  <si>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</si>
  <si>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</si>
  <si>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</si>
  <si>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</si>
  <si>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</si>
  <si>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</si>
  <si>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</si>
  <si>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</si>
  <si>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</si>
  <si>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</si>
  <si>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</si>
  <si>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</si>
  <si>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</si>
  <si>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</si>
  <si>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</si>
  <si>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</si>
  <si>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</si>
  <si>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</si>
  <si>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</si>
  <si>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</si>
  <si>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</si>
  <si>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</si>
  <si>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</si>
  <si>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</si>
  <si>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</si>
  <si>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</si>
  <si>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</si>
  <si>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</si>
  <si>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</si>
  <si>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</si>
  <si>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</si>
  <si>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</si>
  <si>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</si>
  <si>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</si>
  <si>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</si>
  <si>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</si>
  <si>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</si>
  <si>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</si>
  <si>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</si>
  <si>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</si>
  <si>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</si>
  <si>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</si>
  <si>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</si>
  <si>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</si>
  <si>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</si>
  <si>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</si>
  <si>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</si>
  <si>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</si>
  <si>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</si>
  <si>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</si>
  <si>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</si>
  <si>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</si>
  <si>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</si>
  <si>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</si>
  <si>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</si>
  <si>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</si>
  <si>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</si>
  <si>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</si>
  <si>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</si>
  <si>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</si>
  <si>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</si>
  <si>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</si>
  <si>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</si>
  <si>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</si>
  <si>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</si>
  <si>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</si>
  <si>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</si>
  <si>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</si>
  <si>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</si>
  <si>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</si>
  <si>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</si>
  <si>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</si>
  <si>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</si>
  <si>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</si>
  <si>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</si>
  <si>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</si>
  <si>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</si>
  <si>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</si>
  <si>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</si>
  <si>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</si>
  <si>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</si>
  <si>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</si>
  <si>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</si>
  <si>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</si>
  <si>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</si>
  <si>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</si>
  <si>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</si>
  <si>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</si>
  <si>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</si>
  <si>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</si>
  <si>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</si>
  <si>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</si>
  <si>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</si>
  <si>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</si>
  <si>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</si>
  <si>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</si>
  <si>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</si>
  <si>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</si>
  <si>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</si>
  <si>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</si>
  <si>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</si>
  <si>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</si>
  <si>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</si>
  <si>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</si>
  <si>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</si>
  <si>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</si>
  <si>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</si>
  <si>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</si>
  <si>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</si>
  <si>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</si>
  <si>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</si>
  <si>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</si>
  <si>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</si>
  <si>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</si>
  <si>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</si>
  <si>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</si>
  <si>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</si>
  <si>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</si>
  <si>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</si>
  <si>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</si>
  <si>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</si>
  <si>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</si>
  <si>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</si>
  <si>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</si>
  <si>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</si>
  <si>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</si>
  <si>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</si>
  <si>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</si>
  <si>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</si>
  <si>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</si>
  <si>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</si>
  <si>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</si>
  <si>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</si>
  <si>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</si>
  <si>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</si>
  <si>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</si>
  <si>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</si>
  <si>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</si>
  <si>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</si>
  <si>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</si>
  <si>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</si>
  <si>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</si>
  <si>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</si>
  <si>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</si>
  <si>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</si>
  <si>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</si>
  <si>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</si>
  <si>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</si>
  <si>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</si>
  <si>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</si>
  <si>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</si>
  <si>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</si>
  <si>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</si>
  <si>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</si>
  <si>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</si>
  <si>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</si>
  <si>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</si>
  <si>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</si>
  <si>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</si>
  <si>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</si>
  <si>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</si>
  <si>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</si>
  <si>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</si>
  <si>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</si>
  <si>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</si>
  <si>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</si>
  <si>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</si>
  <si>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</si>
  <si>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</si>
  <si>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</si>
  <si>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</si>
  <si>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</si>
  <si>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</si>
  <si>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</si>
  <si>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</si>
  <si>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</si>
  <si>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</si>
  <si>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</si>
  <si>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</si>
  <si>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</si>
  <si>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</si>
  <si>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</si>
  <si>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</si>
  <si>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</si>
  <si>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</si>
  <si>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</si>
  <si>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</si>
  <si>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</si>
  <si>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</si>
  <si>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</si>
  <si>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</si>
  <si>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</si>
  <si>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</si>
  <si>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</si>
  <si>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</si>
  <si>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</si>
  <si>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</si>
  <si>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</si>
  <si>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</si>
  <si>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</si>
  <si>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</si>
  <si>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</si>
  <si>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</si>
  <si>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</si>
  <si>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</si>
  <si>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</si>
  <si>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</si>
  <si>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</si>
  <si>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</si>
  <si>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</si>
  <si>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</si>
  <si>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</si>
  <si>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</si>
  <si>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</si>
  <si>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</si>
  <si>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</si>
  <si>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</si>
  <si>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</si>
  <si>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</si>
  <si>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</si>
  <si>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</si>
  <si>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</si>
  <si>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</si>
  <si>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</si>
  <si>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</si>
  <si>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</si>
  <si>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</si>
  <si>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</si>
  <si>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</si>
  <si>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</si>
  <si>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</si>
  <si>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</si>
  <si>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</si>
  <si>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</si>
  <si>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</si>
  <si>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</si>
  <si>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</si>
  <si>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</si>
  <si>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</si>
  <si>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</si>
  <si>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</si>
  <si>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</si>
  <si>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</si>
  <si>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</si>
  <si>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</si>
  <si>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</si>
  <si>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</si>
  <si>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</si>
  <si>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</si>
  <si>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</si>
  <si>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</si>
  <si>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</si>
  <si>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</si>
  <si>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</si>
  <si>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</si>
  <si>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</si>
  <si>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</si>
  <si>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</si>
  <si>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</si>
  <si>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</si>
  <si>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</si>
  <si>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</si>
  <si>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</si>
  <si>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</si>
  <si>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</si>
  <si>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</si>
  <si>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</si>
  <si>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</si>
  <si>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</si>
  <si>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</si>
  <si>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</si>
  <si>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</si>
  <si>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</si>
  <si>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</si>
  <si>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</si>
  <si>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</si>
  <si>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</si>
  <si>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</si>
  <si>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</si>
  <si>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</si>
  <si>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</si>
  <si>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</si>
  <si>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</si>
  <si>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</si>
  <si>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</si>
  <si>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</si>
  <si>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</si>
  <si>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</si>
  <si>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</si>
  <si>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</si>
  <si>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</si>
  <si>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</si>
  <si>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</si>
  <si>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</si>
  <si>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</si>
  <si>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</si>
  <si>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</si>
  <si>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</si>
  <si>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</si>
  <si>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</si>
  <si>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</si>
  <si>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</si>
  <si>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</si>
  <si>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</si>
  <si>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</si>
  <si>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</si>
  <si>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</si>
  <si>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</si>
  <si>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</si>
  <si>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</si>
  <si>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</si>
  <si>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</si>
  <si>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</si>
  <si>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</si>
  <si>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</si>
  <si>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</si>
  <si>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</si>
  <si>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</si>
  <si>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</si>
  <si>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</si>
  <si>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</si>
  <si>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</si>
  <si>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</si>
  <si>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</si>
  <si>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</si>
  <si>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</si>
  <si>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</si>
  <si>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</si>
  <si>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</si>
  <si>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</si>
  <si>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</si>
  <si>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</si>
  <si>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</si>
  <si>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</si>
  <si>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</si>
  <si>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</si>
  <si>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</si>
  <si>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</si>
  <si>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</si>
  <si>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</si>
  <si>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</si>
  <si>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</si>
  <si>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</si>
  <si>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</si>
  <si>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</si>
  <si>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</si>
  <si>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</si>
  <si>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</si>
  <si>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</si>
  <si>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</si>
  <si>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</si>
  <si>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</si>
  <si>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</si>
  <si>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</si>
  <si>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</si>
  <si>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</si>
  <si>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</si>
  <si>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</si>
  <si>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</si>
  <si>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</si>
  <si>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</si>
  <si>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</si>
  <si>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</si>
  <si>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</si>
  <si>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</si>
  <si>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</si>
  <si>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</si>
  <si>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</si>
  <si>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</si>
  <si>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</si>
  <si>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</si>
  <si>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</si>
  <si>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</si>
  <si>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</si>
  <si>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</si>
  <si>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</si>
  <si>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</si>
  <si>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</si>
  <si>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</si>
  <si>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</si>
  <si>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</si>
  <si>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</si>
  <si>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</si>
  <si>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</si>
  <si>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</si>
  <si>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</si>
  <si>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</si>
  <si>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</si>
  <si>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</si>
  <si>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</si>
  <si>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</si>
  <si>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</si>
  <si>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</si>
  <si>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</si>
  <si>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</si>
  <si>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</si>
  <si>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</si>
  <si>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</si>
  <si>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</si>
  <si>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</si>
  <si>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</si>
  <si>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</si>
  <si>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</si>
  <si>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</si>
  <si>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</si>
  <si>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</si>
  <si>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</si>
  <si>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</si>
  <si>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</si>
  <si>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</si>
  <si>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</si>
  <si>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</si>
  <si>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</si>
  <si>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</si>
  <si>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</si>
  <si>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</si>
  <si>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</si>
  <si>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</si>
  <si>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</si>
  <si>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</si>
  <si>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</si>
  <si>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</si>
  <si>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</si>
  <si>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</si>
  <si>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</si>
  <si>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</si>
  <si>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</si>
  <si>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</si>
  <si>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</si>
  <si>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</si>
  <si>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</si>
  <si>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</si>
  <si>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</si>
  <si>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</si>
  <si>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</si>
  <si>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</si>
  <si>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</si>
  <si>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</si>
  <si>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</si>
  <si>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</si>
  <si>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</si>
  <si>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</si>
  <si>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</si>
  <si>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</si>
  <si>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</si>
  <si>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</si>
  <si>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</si>
  <si>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</si>
  <si>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</si>
  <si>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</si>
  <si>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</si>
  <si>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</si>
  <si>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</si>
  <si>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</si>
  <si>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</si>
  <si>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</si>
  <si>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</si>
  <si>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</si>
  <si>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</si>
  <si>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</si>
  <si>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</si>
  <si>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</si>
  <si>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</si>
  <si>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</si>
  <si>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</si>
  <si>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</si>
  <si>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</si>
  <si>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</si>
  <si>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</si>
  <si>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</si>
  <si>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</si>
  <si>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</si>
  <si>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</si>
  <si>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</si>
  <si>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</si>
  <si>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</si>
  <si>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</si>
  <si>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</si>
  <si>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</si>
  <si>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</si>
  <si>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</si>
  <si>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</si>
  <si>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</si>
  <si>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</si>
  <si>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</si>
  <si>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</si>
  <si>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</si>
  <si>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</si>
  <si>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</si>
  <si>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</si>
  <si>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</si>
  <si>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</si>
  <si>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</si>
  <si>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</si>
  <si>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</si>
  <si>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</si>
  <si>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</si>
  <si>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</si>
  <si>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</si>
  <si>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</si>
  <si>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</si>
  <si>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</si>
  <si>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</si>
  <si>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</si>
  <si>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</si>
  <si>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</si>
  <si>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</si>
  <si>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</si>
  <si>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</si>
  <si>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</si>
  <si>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</si>
  <si>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</si>
  <si>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</si>
  <si>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</si>
  <si>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</si>
  <si>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</si>
  <si>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</si>
  <si>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</si>
  <si>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</si>
  <si>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</si>
  <si>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</si>
  <si>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</si>
  <si>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</si>
  <si>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</si>
  <si>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</si>
  <si>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</si>
  <si>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</si>
  <si>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</si>
  <si>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</si>
  <si>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</si>
  <si>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</si>
  <si>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</si>
  <si>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</si>
  <si>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</si>
  <si>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</si>
  <si>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</si>
  <si>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</si>
  <si>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</si>
  <si>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</si>
  <si>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</si>
  <si>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</si>
  <si>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</si>
  <si>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</si>
  <si>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</si>
  <si>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</si>
  <si>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</si>
  <si>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</si>
  <si>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</si>
  <si>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</si>
  <si>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</si>
  <si>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</si>
  <si>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</si>
  <si>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</si>
  <si>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</si>
  <si>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</si>
  <si>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</si>
  <si>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</si>
  <si>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</si>
  <si>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</si>
  <si>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</si>
  <si>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</si>
  <si>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</si>
  <si>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</si>
  <si>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</si>
  <si>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</si>
  <si>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</si>
  <si>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</si>
  <si>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</si>
  <si>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</si>
  <si>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</si>
  <si>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</si>
  <si>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</si>
  <si>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</si>
  <si>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</si>
  <si>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</si>
  <si>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</si>
  <si>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</si>
  <si>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</si>
  <si>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</si>
  <si>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</si>
  <si>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</si>
  <si>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</si>
  <si>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</si>
  <si>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</si>
  <si>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</si>
  <si>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</si>
  <si>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</si>
  <si>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</si>
  <si>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</si>
  <si>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</si>
  <si>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</si>
  <si>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</si>
  <si>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</si>
  <si>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</si>
  <si>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</si>
  <si>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</si>
  <si>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</si>
  <si>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</si>
  <si>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</si>
  <si>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</si>
  <si>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</si>
  <si>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</si>
  <si>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</si>
  <si>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</si>
  <si>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</si>
  <si>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</si>
  <si>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</si>
  <si>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</si>
  <si>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</si>
  <si>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</si>
  <si>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</si>
  <si>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</si>
  <si>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</si>
  <si>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</si>
  <si>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</si>
  <si>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</si>
  <si>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</si>
  <si>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</si>
  <si>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</si>
  <si>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</si>
  <si>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</si>
  <si>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</si>
  <si>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</si>
  <si>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</si>
  <si>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</si>
  <si>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</si>
  <si>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</si>
  <si>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</si>
  <si>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</si>
  <si>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</si>
  <si>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</si>
  <si>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</si>
  <si>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</si>
  <si>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</si>
  <si>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</si>
  <si>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</si>
  <si>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</si>
  <si>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</si>
  <si>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</si>
  <si>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</si>
  <si>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</si>
  <si>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</si>
  <si>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</si>
  <si>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</si>
  <si>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</si>
  <si>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</si>
  <si>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</si>
  <si>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</si>
  <si>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</si>
  <si>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</si>
  <si>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</si>
  <si>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</si>
  <si>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</si>
  <si>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</si>
  <si>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</si>
  <si>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</si>
  <si>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</si>
  <si>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</si>
  <si>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</si>
  <si>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</si>
  <si>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</si>
  <si>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</si>
  <si>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</si>
  <si>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</si>
  <si>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</si>
  <si>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</si>
  <si>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</si>
  <si>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</si>
  <si>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</si>
  <si>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</si>
  <si>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</si>
  <si>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</si>
  <si>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</si>
  <si>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</si>
  <si>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</si>
  <si>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</si>
  <si>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</si>
  <si>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</si>
  <si>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</si>
  <si>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</si>
  <si>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</si>
  <si>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</si>
  <si>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</si>
  <si>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</si>
  <si>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</si>
  <si>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</si>
  <si>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</si>
  <si>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</si>
  <si>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</si>
  <si>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</si>
  <si>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</si>
  <si>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</si>
  <si>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</si>
  <si>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</si>
  <si>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</si>
  <si>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</si>
  <si>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</si>
  <si>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</si>
  <si>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</si>
  <si>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</si>
  <si>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</si>
  <si>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</si>
  <si>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</si>
  <si>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</si>
  <si>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</si>
  <si>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</si>
  <si>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</si>
  <si>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</si>
  <si>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</si>
  <si>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</si>
  <si>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</si>
  <si>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</si>
  <si>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</si>
  <si>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</si>
  <si>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</si>
  <si>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</si>
  <si>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</si>
  <si>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</si>
  <si>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</si>
  <si>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</si>
  <si>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</si>
  <si>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</si>
  <si>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</si>
  <si>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</si>
  <si>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</si>
  <si>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</si>
  <si>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</si>
  <si>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</si>
  <si>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</si>
  <si>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</si>
  <si>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</si>
  <si>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</si>
  <si>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</si>
  <si>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</si>
  <si>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</si>
  <si>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</si>
  <si>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</si>
  <si>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</si>
  <si>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</si>
  <si>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</si>
  <si>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</si>
  <si>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</si>
  <si>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</si>
  <si>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</si>
  <si>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</si>
  <si>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</si>
  <si>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</si>
  <si>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</si>
  <si>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</si>
  <si>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</si>
  <si>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</si>
  <si>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</si>
  <si>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</si>
  <si>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</si>
  <si>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</si>
  <si>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</si>
  <si>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</si>
  <si>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</si>
  <si>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</si>
  <si>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</si>
  <si>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</si>
  <si>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</si>
  <si>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</si>
  <si>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</si>
  <si>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</si>
  <si>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</si>
  <si>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</si>
  <si>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</si>
  <si>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</si>
  <si>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</si>
  <si>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</si>
  <si>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</si>
  <si>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</si>
  <si>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</si>
  <si>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</si>
  <si>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</si>
  <si>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</si>
  <si>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</si>
  <si>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</si>
  <si>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</si>
  <si>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</si>
  <si>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</si>
  <si>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</si>
  <si>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</si>
  <si>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</si>
  <si>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</si>
  <si>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</si>
  <si>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</si>
  <si>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</si>
  <si>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</si>
  <si>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</si>
  <si>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</si>
  <si>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</si>
  <si>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</si>
  <si>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</si>
  <si>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</si>
  <si>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</si>
  <si>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</si>
  <si>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</si>
  <si>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</si>
  <si>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</si>
  <si>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</si>
  <si>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</si>
  <si>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</si>
  <si>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</si>
  <si>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</si>
  <si>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</si>
  <si>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</si>
  <si>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</si>
  <si>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</si>
  <si>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</si>
  <si>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</si>
  <si>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</si>
  <si>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</si>
  <si>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</si>
  <si>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</si>
  <si>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</si>
  <si>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</si>
  <si>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</si>
  <si>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</si>
  <si>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</si>
  <si>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</si>
  <si>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</si>
  <si>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</si>
  <si>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</si>
  <si>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</si>
  <si>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</si>
  <si>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</si>
  <si>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</si>
  <si>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</si>
  <si>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</si>
  <si>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</si>
  <si>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</si>
  <si>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</si>
  <si>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</si>
  <si>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</si>
  <si>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</si>
  <si>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</si>
  <si>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</si>
  <si>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</si>
  <si>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</si>
  <si>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</si>
  <si>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</si>
  <si>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</si>
  <si>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</si>
  <si>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</si>
  <si>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</si>
  <si>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</si>
  <si>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</si>
  <si>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</si>
  <si>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</si>
  <si>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</si>
  <si>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</si>
  <si>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</si>
  <si>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</si>
  <si>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</si>
  <si>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</si>
  <si>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</si>
  <si>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</si>
  <si>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</si>
  <si>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</si>
  <si>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</si>
  <si>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</si>
  <si>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</si>
  <si>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</si>
  <si>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</si>
  <si>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</si>
  <si>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</si>
  <si>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</si>
  <si>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</si>
  <si>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</si>
  <si>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</si>
  <si>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</si>
  <si>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</si>
  <si>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</si>
  <si>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</si>
  <si>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</si>
  <si>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</si>
  <si>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</si>
  <si>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</si>
  <si>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</si>
  <si>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</si>
  <si>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</si>
  <si>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</si>
  <si>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</si>
  <si>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</si>
  <si>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</si>
  <si>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</si>
  <si>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</si>
  <si>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</si>
  <si>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</si>
  <si>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</si>
  <si>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</si>
  <si>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</si>
  <si>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</si>
  <si>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</si>
  <si>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</si>
  <si>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</si>
  <si>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</si>
  <si>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</si>
  <si>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</si>
  <si>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</si>
  <si>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</si>
  <si>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</si>
  <si>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</si>
  <si>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</si>
  <si>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</si>
  <si>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</si>
  <si>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</si>
  <si>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</si>
  <si>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</si>
  <si>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</si>
  <si>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</si>
  <si>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</si>
  <si>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</si>
  <si>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</si>
  <si>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</si>
  <si>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</si>
  <si>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</si>
  <si>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</si>
  <si>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</si>
  <si>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</si>
  <si>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</si>
  <si>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</si>
  <si>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</si>
  <si>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</si>
  <si>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</si>
  <si>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</si>
  <si>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</si>
  <si>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</si>
  <si>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</si>
  <si>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</si>
  <si>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</si>
  <si>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</si>
  <si>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</si>
  <si>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</si>
  <si>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</si>
  <si>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</si>
  <si>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</si>
  <si>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</si>
  <si>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</si>
  <si>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</si>
  <si>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</si>
  <si>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</si>
  <si>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</si>
  <si>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</si>
  <si>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</si>
  <si>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</si>
  <si>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</si>
  <si>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</si>
  <si>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</si>
  <si>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</si>
  <si>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</si>
  <si>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</si>
  <si>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</si>
  <si>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</si>
  <si>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</si>
  <si>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</si>
  <si>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</si>
  <si>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</si>
  <si>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</si>
  <si>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</si>
  <si>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</si>
  <si>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</si>
  <si>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</si>
  <si>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</si>
  <si>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</si>
  <si>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</si>
  <si>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</si>
  <si>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</si>
  <si>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</si>
  <si>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</si>
  <si>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</si>
  <si>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</si>
  <si>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</si>
  <si>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</si>
  <si>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</si>
  <si>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</si>
  <si>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</si>
  <si>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</si>
  <si>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</si>
  <si>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</si>
  <si>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</si>
  <si>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</si>
  <si>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</si>
  <si>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</si>
  <si>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</si>
  <si>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</si>
  <si>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</si>
  <si>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</si>
  <si>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</si>
  <si>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</si>
  <si>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</si>
  <si>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</si>
  <si>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</si>
  <si>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</si>
  <si>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</si>
  <si>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</si>
  <si>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</si>
  <si>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</si>
  <si>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</si>
  <si>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</si>
  <si>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</si>
  <si>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</si>
  <si>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</si>
  <si>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</si>
  <si>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</si>
  <si>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</si>
  <si>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</si>
  <si>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</si>
  <si>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</si>
  <si>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</si>
  <si>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</si>
  <si>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</si>
  <si>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</si>
  <si>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</si>
  <si>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</si>
  <si>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</si>
  <si>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</si>
  <si>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</si>
  <si>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</si>
  <si>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</si>
  <si>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</si>
  <si>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</si>
  <si>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</si>
  <si>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</si>
  <si>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</si>
  <si>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</si>
  <si>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</si>
  <si>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</si>
  <si>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</si>
  <si>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</si>
  <si>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</si>
  <si>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</si>
  <si>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</si>
  <si>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</si>
  <si>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</si>
  <si>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</si>
  <si>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</si>
  <si>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</si>
  <si>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</si>
  <si>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</si>
  <si>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</si>
  <si>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</si>
  <si>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</si>
  <si>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</si>
  <si>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</si>
  <si>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</si>
  <si>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</si>
  <si>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</si>
  <si>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</si>
  <si>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</si>
  <si>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</si>
  <si>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</si>
  <si>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</si>
  <si>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</si>
  <si>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</si>
  <si>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</si>
  <si>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</si>
  <si>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</si>
  <si>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</si>
  <si>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</si>
  <si>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</si>
  <si>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</si>
  <si>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</si>
  <si>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</si>
  <si>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</si>
  <si>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</si>
  <si>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</si>
  <si>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</si>
  <si>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</si>
  <si>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</si>
  <si>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</si>
  <si>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</si>
  <si>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</si>
  <si>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</si>
  <si>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</si>
  <si>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</si>
  <si>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</si>
  <si>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</si>
  <si>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</si>
  <si>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</si>
  <si>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</si>
  <si>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</si>
  <si>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</si>
  <si>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</si>
  <si>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</si>
  <si>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</si>
  <si>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</si>
  <si>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</si>
  <si>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</si>
  <si>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</si>
  <si>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</si>
  <si>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</si>
  <si>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</si>
  <si>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</si>
  <si>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</si>
  <si>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</si>
  <si>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</si>
  <si>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</si>
  <si>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</si>
  <si>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</si>
  <si>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</si>
  <si>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</si>
  <si>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</si>
  <si>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</si>
  <si>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</si>
  <si>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</si>
  <si>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</si>
  <si>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</si>
  <si>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</si>
  <si>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</si>
  <si>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</si>
  <si>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</si>
  <si>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</si>
  <si>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</si>
  <si>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</si>
  <si>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</si>
  <si>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</si>
  <si>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</si>
  <si>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</si>
  <si>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</si>
  <si>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</si>
  <si>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</si>
  <si>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</si>
  <si>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</si>
  <si>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</si>
  <si>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</si>
  <si>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</si>
  <si>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</si>
  <si>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</si>
  <si>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</si>
  <si>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</si>
  <si>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</si>
  <si>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</si>
  <si>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</si>
  <si>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</si>
  <si>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</si>
  <si>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</si>
  <si>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</si>
  <si>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</si>
  <si>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</si>
  <si>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</si>
  <si>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</si>
  <si>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</si>
  <si>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</si>
  <si>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</si>
  <si>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</si>
  <si>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</si>
  <si>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</si>
  <si>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</si>
  <si>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</si>
  <si>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</si>
  <si>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</si>
  <si>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</si>
  <si>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</si>
  <si>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</si>
  <si>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</si>
  <si>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</si>
  <si>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</si>
  <si>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</si>
  <si>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</si>
  <si>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</si>
  <si>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</si>
  <si>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</si>
  <si>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</si>
  <si>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</si>
  <si>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</si>
  <si>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</si>
  <si>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</si>
  <si>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</si>
  <si>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</si>
  <si>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</si>
  <si>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</si>
  <si>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</si>
  <si>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</si>
  <si>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</si>
  <si>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</si>
  <si>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</si>
  <si>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</si>
  <si>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</si>
  <si>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</si>
  <si>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</si>
  <si>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</si>
  <si>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</si>
  <si>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</si>
  <si>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</si>
  <si>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</si>
  <si>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</si>
  <si>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</si>
  <si>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</si>
  <si>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</si>
  <si>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</si>
  <si>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</si>
  <si>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</si>
  <si>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</si>
  <si>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</si>
  <si>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</si>
  <si>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</si>
  <si>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</si>
  <si>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</si>
  <si>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</si>
  <si>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</si>
  <si>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</si>
  <si>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</si>
  <si>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</si>
  <si>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</si>
  <si>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</si>
  <si>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</si>
  <si>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</si>
  <si>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</si>
  <si>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</si>
  <si>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</si>
  <si>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</si>
  <si>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</si>
  <si>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</si>
  <si>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</si>
  <si>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</si>
  <si>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</si>
  <si>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</si>
  <si>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</si>
  <si>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</si>
  <si>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</si>
  <si>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</si>
  <si>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</si>
  <si>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</si>
  <si>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</si>
  <si>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</si>
  <si>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</si>
  <si>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</si>
  <si>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</si>
  <si>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</si>
  <si>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</si>
  <si>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</si>
  <si>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</si>
  <si>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</si>
  <si>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</si>
  <si>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</si>
  <si>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</si>
  <si>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</si>
  <si>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</si>
  <si>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</si>
  <si>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</si>
  <si>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</si>
  <si>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</si>
  <si>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</si>
  <si>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</si>
  <si>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</si>
  <si>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</si>
  <si>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</si>
  <si>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</si>
  <si>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</si>
  <si>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</si>
  <si>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</si>
  <si>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</si>
  <si>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</si>
  <si>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</si>
  <si>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</si>
  <si>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</si>
  <si>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</si>
  <si>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</si>
  <si>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</si>
  <si>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</si>
  <si>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</si>
  <si>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</si>
  <si>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</si>
  <si>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</si>
  <si>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</si>
  <si>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</si>
  <si>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</si>
  <si>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</si>
  <si>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</si>
  <si>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</si>
  <si>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</si>
  <si>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</si>
  <si>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</si>
  <si>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</si>
  <si>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</si>
  <si>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</si>
  <si>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</si>
  <si>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</si>
  <si>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</si>
  <si>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</si>
  <si>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</si>
  <si>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</si>
  <si>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</si>
  <si>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</si>
  <si>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</si>
  <si>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</si>
  <si>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</si>
  <si>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</si>
  <si>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</si>
  <si>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</si>
  <si>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</si>
  <si>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</si>
  <si>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</si>
  <si>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</si>
  <si>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</si>
  <si>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</si>
  <si>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</si>
  <si>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</si>
  <si>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</si>
  <si>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</si>
  <si>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</si>
  <si>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</si>
  <si>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</si>
  <si>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</si>
  <si>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</si>
  <si>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</si>
  <si>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</si>
  <si>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</si>
  <si>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</si>
  <si>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</si>
  <si>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</si>
  <si>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</si>
  <si>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</si>
  <si>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</si>
  <si>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</si>
  <si>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</si>
  <si>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</si>
  <si>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</si>
  <si>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</si>
  <si>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</si>
  <si>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</si>
  <si>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</si>
  <si>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</si>
  <si>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</si>
  <si>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</si>
  <si>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</si>
  <si>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</si>
  <si>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</si>
  <si>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</si>
  <si>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</si>
  <si>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</si>
  <si>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</si>
  <si>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</si>
  <si>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</si>
  <si>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</si>
  <si>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</si>
  <si>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</si>
  <si>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</si>
  <si>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</si>
  <si>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</si>
  <si>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</si>
  <si>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</si>
  <si>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</si>
  <si>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</si>
  <si>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</si>
  <si>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</si>
  <si>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</si>
  <si>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</si>
  <si>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</si>
  <si>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</si>
  <si>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</si>
  <si>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</si>
  <si>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</si>
  <si>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</si>
  <si>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</si>
  <si>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</si>
  <si>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</si>
  <si>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</si>
  <si>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</si>
  <si>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</si>
  <si>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</si>
  <si>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</si>
  <si>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</si>
  <si>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</si>
  <si>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</si>
  <si>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</si>
  <si>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</si>
  <si>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</si>
  <si>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</si>
  <si>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</si>
  <si>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</si>
  <si>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</si>
  <si>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</si>
  <si>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</si>
  <si>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</si>
  <si>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</si>
  <si>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</si>
  <si>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</si>
  <si>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</si>
  <si>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</si>
  <si>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</si>
  <si>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</si>
  <si>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</si>
  <si>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</si>
  <si>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</si>
  <si>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</si>
  <si>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</si>
  <si>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</si>
  <si>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</si>
  <si>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</si>
  <si>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</si>
  <si>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</si>
  <si>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</si>
  <si>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</si>
  <si>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</si>
  <si>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</si>
  <si>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</si>
  <si>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</si>
  <si>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</si>
  <si>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</si>
  <si>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</si>
  <si>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</si>
  <si>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</si>
  <si>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</si>
  <si>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</si>
  <si>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</si>
  <si>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</si>
  <si>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</si>
  <si>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</si>
  <si>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</si>
  <si>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</si>
  <si>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</si>
  <si>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</si>
  <si>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</si>
  <si>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</si>
  <si>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</si>
  <si>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</si>
  <si>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</si>
  <si>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</si>
  <si>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</si>
  <si>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</si>
  <si>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</si>
  <si>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</si>
  <si>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</si>
  <si>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</si>
  <si>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</si>
  <si>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</si>
  <si>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</si>
  <si>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</si>
  <si>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</si>
  <si>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</si>
  <si>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</si>
  <si>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</si>
  <si>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</si>
  <si>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</si>
  <si>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</si>
  <si>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</si>
  <si>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</si>
  <si>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</si>
  <si>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</si>
  <si>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</si>
  <si>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</si>
  <si>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</si>
  <si>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</si>
  <si>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</si>
  <si>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</si>
  <si>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</si>
  <si>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</si>
  <si>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</si>
  <si>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</si>
  <si>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</si>
  <si>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</si>
  <si>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</si>
  <si>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</si>
  <si>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</si>
  <si>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</si>
  <si>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</si>
  <si>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</si>
  <si>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</si>
  <si>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</si>
  <si>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</si>
  <si>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</si>
  <si>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</si>
  <si>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</si>
  <si>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</si>
  <si>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</si>
  <si>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</si>
  <si>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</si>
  <si>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</si>
  <si>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</si>
  <si>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</si>
  <si>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</si>
  <si>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</si>
  <si>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</si>
  <si>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</si>
  <si>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</si>
  <si>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</si>
  <si>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</si>
  <si>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</si>
  <si>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</si>
  <si>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</si>
  <si>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</si>
  <si>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</si>
  <si>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</si>
  <si>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</si>
  <si>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</si>
  <si>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</si>
  <si>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</si>
  <si>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</si>
  <si>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</si>
  <si>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</si>
  <si>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</si>
  <si>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</si>
  <si>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</si>
  <si>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</si>
  <si>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</si>
  <si>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</si>
  <si>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</si>
  <si>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</si>
  <si>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</si>
  <si>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</si>
  <si>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</si>
  <si>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</si>
  <si>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</si>
  <si>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</si>
  <si>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</si>
  <si>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</si>
  <si>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</si>
  <si>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</si>
  <si>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</si>
  <si>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</si>
  <si>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</si>
  <si>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</si>
  <si>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</si>
  <si>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</si>
  <si>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</si>
  <si>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</si>
  <si>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</si>
  <si>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</si>
  <si>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</si>
  <si>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</si>
  <si>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</si>
  <si>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</si>
  <si>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</si>
  <si>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</si>
  <si>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</si>
  <si>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</si>
  <si>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</si>
  <si>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</si>
  <si>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</si>
  <si>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</si>
  <si>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</si>
  <si>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</si>
  <si>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</si>
  <si>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</si>
  <si>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</si>
  <si>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</si>
  <si>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</si>
  <si>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</si>
  <si>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</si>
  <si>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</si>
  <si>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</si>
  <si>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</si>
  <si>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</si>
  <si>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</si>
  <si>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</si>
  <si>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</si>
  <si>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</si>
  <si>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</si>
  <si>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</si>
  <si>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</si>
  <si>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</si>
  <si>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</si>
  <si>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</si>
  <si>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</si>
  <si>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</si>
  <si>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</si>
  <si>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</si>
  <si>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</si>
  <si>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</si>
  <si>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</si>
  <si>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</si>
  <si>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</si>
  <si>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</si>
  <si>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</si>
  <si>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</si>
  <si>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</si>
  <si>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</si>
  <si>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</si>
  <si>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</si>
  <si>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</si>
  <si>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</si>
  <si>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</si>
  <si>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</si>
  <si>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</si>
  <si>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</si>
  <si>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</si>
  <si>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</si>
  <si>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</si>
  <si>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</si>
  <si>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</si>
  <si>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</si>
  <si>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</si>
  <si>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</si>
  <si>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</si>
  <si>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</si>
  <si>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</si>
  <si>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</si>
  <si>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</si>
  <si>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</si>
  <si>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</si>
  <si>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</si>
  <si>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</si>
  <si>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</si>
  <si>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</si>
  <si>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</si>
  <si>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</si>
  <si>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</si>
  <si>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</si>
  <si>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</si>
  <si>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</si>
  <si>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</si>
  <si>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</si>
  <si>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</si>
  <si>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</si>
  <si>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</si>
  <si>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</si>
  <si>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</si>
  <si>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</si>
  <si>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</si>
  <si>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</si>
  <si>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</si>
  <si>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</si>
  <si>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</si>
  <si>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</si>
  <si>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</si>
  <si>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</si>
  <si>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</si>
  <si>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</si>
  <si>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</si>
  <si>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</si>
  <si>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</si>
  <si>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</si>
  <si>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</si>
  <si>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</si>
  <si>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</si>
  <si>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</si>
  <si>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</si>
  <si>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</si>
  <si>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</si>
  <si>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</si>
  <si>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</si>
  <si>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</si>
  <si>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</si>
  <si>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</si>
  <si>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</si>
  <si>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</si>
  <si>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</si>
  <si>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</si>
  <si>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</si>
  <si>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</si>
  <si>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</si>
  <si>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</si>
  <si>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</si>
  <si>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</si>
  <si>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</si>
  <si>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</si>
  <si>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</si>
  <si>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</si>
  <si>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</si>
  <si>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</si>
  <si>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</si>
  <si>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</si>
  <si>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</si>
  <si>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</si>
  <si>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</si>
  <si>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</si>
  <si>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</si>
  <si>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</si>
  <si>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</si>
  <si>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</si>
  <si>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</si>
  <si>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</si>
  <si>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</si>
  <si>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</si>
  <si>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</si>
  <si>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</si>
  <si>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</si>
  <si>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</si>
  <si>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</si>
  <si>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</si>
  <si>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</si>
  <si>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</si>
  <si>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</si>
  <si>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</si>
  <si>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</si>
  <si>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</si>
  <si>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</si>
  <si>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</si>
  <si>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</si>
  <si>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</si>
  <si>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</si>
  <si>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</si>
  <si>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</si>
  <si>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</si>
  <si>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</si>
  <si>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</si>
  <si>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</si>
  <si>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</si>
  <si>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</si>
  <si>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</si>
  <si>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</si>
  <si>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</si>
  <si>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</si>
  <si>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</si>
  <si>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</si>
  <si>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</si>
  <si>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</si>
  <si>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</si>
  <si>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</si>
  <si>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</si>
  <si>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</si>
  <si>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</si>
  <si>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</si>
  <si>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</si>
  <si>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</si>
  <si>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</si>
  <si>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</si>
  <si>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</si>
  <si>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</si>
  <si>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</si>
  <si>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</si>
  <si>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</si>
  <si>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</si>
  <si>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</si>
  <si>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</si>
  <si>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</si>
  <si>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</si>
  <si>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</si>
  <si>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</si>
  <si>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</si>
  <si>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</si>
  <si>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</si>
  <si>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</si>
  <si>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</si>
  <si>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</si>
  <si>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</si>
  <si>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</si>
  <si>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</si>
  <si>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</si>
  <si>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</si>
  <si>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</si>
  <si>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</si>
  <si>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</si>
  <si>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</si>
  <si>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</si>
  <si>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</si>
  <si>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</si>
  <si>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</si>
  <si>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</si>
  <si>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</si>
  <si>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</si>
  <si>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</si>
  <si>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</si>
  <si>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</si>
  <si>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</si>
  <si>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</si>
  <si>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</si>
  <si>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</si>
  <si>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</si>
  <si>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</si>
  <si>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</si>
  <si>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</si>
  <si>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</si>
  <si>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</si>
  <si>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</si>
  <si>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</si>
  <si>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</si>
  <si>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</si>
  <si>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</si>
  <si>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</si>
  <si>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</si>
  <si>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</si>
  <si>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</si>
  <si>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</si>
  <si>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</si>
  <si>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</si>
  <si>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</si>
  <si>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</si>
  <si>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</si>
  <si>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</si>
  <si>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</si>
  <si>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</si>
  <si>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</si>
  <si>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</si>
  <si>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</si>
  <si>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</si>
  <si>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</si>
  <si>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</si>
  <si>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</si>
  <si>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</si>
  <si>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</si>
  <si>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</si>
  <si>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</si>
  <si>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</si>
  <si>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</si>
  <si>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</si>
  <si>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</si>
  <si>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</si>
  <si>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</si>
  <si>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</si>
  <si>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</si>
  <si>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</si>
  <si>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</si>
  <si>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</si>
  <si>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</si>
  <si>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</si>
  <si>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</si>
  <si>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</si>
  <si>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</si>
  <si>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</si>
  <si>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</si>
  <si>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</si>
  <si>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</si>
  <si>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</si>
  <si>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</si>
  <si>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</si>
  <si>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</si>
  <si>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</si>
  <si>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</si>
  <si>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</si>
  <si>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</si>
  <si>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</si>
  <si>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</si>
  <si>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</si>
  <si>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</si>
  <si>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</si>
  <si>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</si>
  <si>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</si>
  <si>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</si>
  <si>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</si>
  <si>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</si>
  <si>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</si>
  <si>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</si>
  <si>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</si>
  <si>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</si>
  <si>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</si>
  <si>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</si>
  <si>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</si>
  <si>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</si>
  <si>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</si>
  <si>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</si>
  <si>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</si>
  <si>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</si>
  <si>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</si>
  <si>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</si>
  <si>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</si>
  <si>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</si>
  <si>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</si>
  <si>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</si>
  <si>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</si>
  <si>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</si>
  <si>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</si>
  <si>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</si>
  <si>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</si>
  <si>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</si>
  <si>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</si>
  <si>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</si>
  <si>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</si>
  <si>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</si>
  <si>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</si>
  <si>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</si>
  <si>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</si>
  <si>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</si>
  <si>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</si>
  <si>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</si>
  <si>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</si>
  <si>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</si>
  <si>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</si>
  <si>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</si>
  <si>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</si>
  <si>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</si>
  <si>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</si>
  <si>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</si>
  <si>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</si>
  <si>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</si>
  <si>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</si>
  <si>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</si>
  <si>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</si>
  <si>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</si>
  <si>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</si>
  <si>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</si>
  <si>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</si>
  <si>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</si>
  <si>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</si>
  <si>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</si>
  <si>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</si>
  <si>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</si>
  <si>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</si>
  <si>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</si>
  <si>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</si>
  <si>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</si>
  <si>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</si>
  <si>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</si>
  <si>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</si>
  <si>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</si>
  <si>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</si>
  <si>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</si>
  <si>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</si>
  <si>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</si>
  <si>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</si>
  <si>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</si>
  <si>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</si>
  <si>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</si>
  <si>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</si>
  <si>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</si>
  <si>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</si>
  <si>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</si>
  <si>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</si>
  <si>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</si>
  <si>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</si>
  <si>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</si>
  <si>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</si>
  <si>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</si>
  <si>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</si>
  <si>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</si>
  <si>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</si>
  <si>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</si>
  <si>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</si>
  <si>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</si>
  <si>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</si>
  <si>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</si>
  <si>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</si>
  <si>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</si>
  <si>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</si>
  <si>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</si>
  <si>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</si>
  <si>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</si>
  <si>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</si>
  <si>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</si>
  <si>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</si>
  <si>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</si>
  <si>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</si>
  <si>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</si>
  <si>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</si>
  <si>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</si>
  <si>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</si>
  <si>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</si>
  <si>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</si>
  <si>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</si>
  <si>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</si>
  <si>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</si>
  <si>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</si>
  <si>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</si>
  <si>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</si>
  <si>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</si>
  <si>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</si>
  <si>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</si>
  <si>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</si>
  <si>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</si>
  <si>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</si>
  <si>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</si>
  <si>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</si>
  <si>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</si>
  <si>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</si>
  <si>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</si>
  <si>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</si>
  <si>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</si>
  <si>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</si>
  <si>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</si>
  <si>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</si>
  <si>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</si>
  <si>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</si>
  <si>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</si>
  <si>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</si>
  <si>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</si>
  <si>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</si>
  <si>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</si>
  <si>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</si>
  <si>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</si>
  <si>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</si>
  <si>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</si>
  <si>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</si>
  <si>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</si>
  <si>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</si>
  <si>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</si>
  <si>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</si>
  <si>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</si>
  <si>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</si>
  <si>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</si>
  <si>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</si>
  <si>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</si>
  <si>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</si>
  <si>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</si>
  <si>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</si>
  <si>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</si>
  <si>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</si>
  <si>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</si>
  <si>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</si>
  <si>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</si>
  <si>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</si>
  <si>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</si>
  <si>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</si>
  <si>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</si>
  <si>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</si>
  <si>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</si>
  <si>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</si>
  <si>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</si>
  <si>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</si>
  <si>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</si>
  <si>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</si>
  <si>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</si>
  <si>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</si>
  <si>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</si>
  <si>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</si>
  <si>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</si>
  <si>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</si>
  <si>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</si>
  <si>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</si>
  <si>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</si>
  <si>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</si>
  <si>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</si>
  <si>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</si>
  <si>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</si>
  <si>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</si>
  <si>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</si>
  <si>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</si>
  <si>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</si>
  <si>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</si>
  <si>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</si>
  <si>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</si>
  <si>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</si>
  <si>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</si>
  <si>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</si>
  <si>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</si>
  <si>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</si>
  <si>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</si>
  <si>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</si>
  <si>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</si>
  <si>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</si>
  <si>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</si>
  <si>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</si>
  <si>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</si>
  <si>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</si>
  <si>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</si>
  <si>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</si>
  <si>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</si>
  <si>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</si>
  <si>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</si>
  <si>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</si>
  <si>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</si>
  <si>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</si>
  <si>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</si>
  <si>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</si>
  <si>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</si>
  <si>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</si>
  <si>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</si>
  <si>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</si>
  <si>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</si>
  <si>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</si>
  <si>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</si>
  <si>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</si>
  <si>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</si>
  <si>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</si>
  <si>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</si>
  <si>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</si>
  <si>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</si>
  <si>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</si>
  <si>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</si>
  <si>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</si>
  <si>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</si>
  <si>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</si>
  <si>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</si>
  <si>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</si>
  <si>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</si>
  <si>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</si>
  <si>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</si>
  <si>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</si>
  <si>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</si>
  <si>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</si>
  <si>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</si>
  <si>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</si>
  <si>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</si>
  <si>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</si>
  <si>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</si>
  <si>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</si>
  <si>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</si>
  <si>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</si>
  <si>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</si>
  <si>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</si>
  <si>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</si>
  <si>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</si>
  <si>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</si>
  <si>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</si>
  <si>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</si>
  <si>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</si>
  <si>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</si>
  <si>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</si>
  <si>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</si>
  <si>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</si>
  <si>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</si>
  <si>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</si>
  <si>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</si>
  <si>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</si>
  <si>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</si>
  <si>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</si>
  <si>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</si>
  <si>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</si>
  <si>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</si>
  <si>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</si>
  <si>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</si>
  <si>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</si>
  <si>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</si>
  <si>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</si>
  <si>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</si>
  <si>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</si>
  <si>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</si>
  <si>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</si>
  <si>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</si>
  <si>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</si>
  <si>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</si>
  <si>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</si>
  <si>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</si>
  <si>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</si>
  <si>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</si>
  <si>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</si>
  <si>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</si>
  <si>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</si>
  <si>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</si>
  <si>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</si>
  <si>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</si>
  <si>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</si>
  <si>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</si>
  <si>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</si>
  <si>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</si>
  <si>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</si>
  <si>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</si>
  <si>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</si>
  <si>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</si>
  <si>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</si>
  <si>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</si>
  <si>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</si>
  <si>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</si>
  <si>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</si>
  <si>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</si>
  <si>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</si>
  <si>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</si>
  <si>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</si>
  <si>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</si>
  <si>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</si>
  <si>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</si>
  <si>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</si>
  <si>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</si>
  <si>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</si>
  <si>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</si>
  <si>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</si>
  <si>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</si>
  <si>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</si>
  <si>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</si>
  <si>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</si>
  <si>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</si>
  <si>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</si>
  <si>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</si>
  <si>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</si>
  <si>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</si>
  <si>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</si>
  <si>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</si>
  <si>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</si>
  <si>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</si>
  <si>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</si>
  <si>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</si>
  <si>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</si>
  <si>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</si>
  <si>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</si>
  <si>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</si>
  <si>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</si>
  <si>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</si>
  <si>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</si>
  <si>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</si>
  <si>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</si>
  <si>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</si>
  <si>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</si>
  <si>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</si>
  <si>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</si>
  <si>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</si>
  <si>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</si>
  <si>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</si>
  <si>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</si>
  <si>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</si>
  <si>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</si>
  <si>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</si>
  <si>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</si>
  <si>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</si>
  <si>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</si>
  <si>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</si>
  <si>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</si>
  <si>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</si>
  <si>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</si>
  <si>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</si>
  <si>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</si>
  <si>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</si>
  <si>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</si>
  <si>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</si>
  <si>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</si>
  <si>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</si>
  <si>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</si>
  <si>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</si>
  <si>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</si>
  <si>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</si>
  <si>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</si>
  <si>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</si>
  <si>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</si>
  <si>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</si>
  <si>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</si>
  <si>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</si>
  <si>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</si>
  <si>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</si>
  <si>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</si>
  <si>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</si>
  <si>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</si>
  <si>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</si>
  <si>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</si>
  <si>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</si>
  <si>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</si>
  <si>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</si>
  <si>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</si>
  <si>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</si>
  <si>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</si>
  <si>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</si>
  <si>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</si>
  <si>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</si>
  <si>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</si>
  <si>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</si>
  <si>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</si>
  <si>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</si>
  <si>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</si>
  <si>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</si>
  <si>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</si>
  <si>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</si>
  <si>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</si>
  <si>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</si>
  <si>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</si>
  <si>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</si>
  <si>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</si>
  <si>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</si>
  <si>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</si>
  <si>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</si>
  <si>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</si>
  <si>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</si>
  <si>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</si>
  <si>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</si>
  <si>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</si>
  <si>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</si>
  <si>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</si>
  <si>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</si>
  <si>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</si>
  <si>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</si>
  <si>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</si>
  <si>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</si>
  <si>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</si>
  <si>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</si>
  <si>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</si>
  <si>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</si>
  <si>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</si>
  <si>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</si>
  <si>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</si>
  <si>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</si>
  <si>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</si>
  <si>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</si>
  <si>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</si>
  <si>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</si>
  <si>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</si>
  <si>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</si>
  <si>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</si>
  <si>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</si>
  <si>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</si>
  <si>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</si>
  <si>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</si>
  <si>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</si>
  <si>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</si>
  <si>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</si>
  <si>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</si>
  <si>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</si>
  <si>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</si>
  <si>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</si>
  <si>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</si>
  <si>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</si>
  <si>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</si>
  <si>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</si>
  <si>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</si>
  <si>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</si>
  <si>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</si>
  <si>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</si>
  <si>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</si>
  <si>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</si>
  <si>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</si>
  <si>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</si>
  <si>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</si>
  <si>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</si>
  <si>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</si>
  <si>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</si>
  <si>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</si>
  <si>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</si>
  <si>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</si>
  <si>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</si>
  <si>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</si>
  <si>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</si>
  <si>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</si>
  <si>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</si>
  <si>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</si>
  <si>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</si>
  <si>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</si>
  <si>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</si>
  <si>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</si>
  <si>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</si>
  <si>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</si>
  <si>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</si>
  <si>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</si>
  <si>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</si>
  <si>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</si>
  <si>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</si>
  <si>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</si>
  <si>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</si>
  <si>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</si>
  <si>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</si>
  <si>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</si>
  <si>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</si>
  <si>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</si>
  <si>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</si>
  <si>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</si>
  <si>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</si>
  <si>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</si>
  <si>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</si>
  <si>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</si>
  <si>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</si>
  <si>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</si>
  <si>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</si>
  <si>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</si>
  <si>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</si>
  <si>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</si>
  <si>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</si>
  <si>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</si>
  <si>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</si>
  <si>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</si>
  <si>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</si>
  <si>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</si>
  <si>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</si>
  <si>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</si>
  <si>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</si>
  <si>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</si>
  <si>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</si>
  <si>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</si>
  <si>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</si>
  <si>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</si>
  <si>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</si>
  <si>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</si>
  <si>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</si>
  <si>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</si>
  <si>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</si>
  <si>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</si>
  <si>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</si>
  <si>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</si>
  <si>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</si>
  <si>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</si>
  <si>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</si>
  <si>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</si>
  <si>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</si>
  <si>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</si>
  <si>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</si>
  <si>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</si>
  <si>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</si>
  <si>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</si>
  <si>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</si>
  <si>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</si>
  <si>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</si>
  <si>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</si>
  <si>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</si>
  <si>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</si>
  <si>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</si>
  <si>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</si>
  <si>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</si>
  <si>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</si>
  <si>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</si>
  <si>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</si>
  <si>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</si>
  <si>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</si>
  <si>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</si>
  <si>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</si>
  <si>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</si>
  <si>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</si>
  <si>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</si>
  <si>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</si>
  <si>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</si>
  <si>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</si>
  <si>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</si>
  <si>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</si>
  <si>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</si>
  <si>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</si>
  <si>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</si>
  <si>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</si>
  <si>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</si>
  <si>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</si>
  <si>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</si>
  <si>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</si>
  <si>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</si>
  <si>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</si>
  <si>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</si>
  <si>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</si>
  <si>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</si>
  <si>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</si>
  <si>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</si>
  <si>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</si>
  <si>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</si>
  <si>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</si>
  <si>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</si>
  <si>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</si>
  <si>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</si>
  <si>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</si>
  <si>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</si>
  <si>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</si>
  <si>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</si>
  <si>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</si>
  <si>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</si>
  <si>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</si>
  <si>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</si>
  <si>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</si>
  <si>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</si>
  <si>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</si>
  <si>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</si>
  <si>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</si>
  <si>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</si>
  <si>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</si>
  <si>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</si>
  <si>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</si>
  <si>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</si>
  <si>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</si>
  <si>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</si>
  <si>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</si>
  <si>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</si>
  <si>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</si>
  <si>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</si>
  <si>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</si>
  <si>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</si>
  <si>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</si>
  <si>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</si>
  <si>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</si>
  <si>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</si>
  <si>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</si>
  <si>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</si>
  <si>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</si>
  <si>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</si>
  <si>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</si>
  <si>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</si>
  <si>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</si>
  <si>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</si>
  <si>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</si>
  <si>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</si>
  <si>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</si>
  <si>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</si>
  <si>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</si>
  <si>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</si>
  <si>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</si>
  <si>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</si>
  <si>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</si>
  <si>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</si>
  <si>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</si>
  <si>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</si>
  <si>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</si>
  <si>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</si>
  <si>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</si>
  <si>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</si>
  <si>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</si>
  <si>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</si>
  <si>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</si>
  <si>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</si>
  <si>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</si>
  <si>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</si>
  <si>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</si>
  <si>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</si>
  <si>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</si>
  <si>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</si>
  <si>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</si>
  <si>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</si>
  <si>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</si>
  <si>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</si>
  <si>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</si>
  <si>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</si>
  <si>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</si>
  <si>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</si>
  <si>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</si>
  <si>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</si>
  <si>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</si>
  <si>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</si>
  <si>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</si>
  <si>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</si>
  <si>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</si>
  <si>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</si>
  <si>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</si>
  <si>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</si>
  <si>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</si>
  <si>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</si>
  <si>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</si>
  <si>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</si>
  <si>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</si>
  <si>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</si>
  <si>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</si>
  <si>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</si>
  <si>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</si>
  <si>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</si>
  <si>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</si>
  <si>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</si>
  <si>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</si>
  <si>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</si>
  <si>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</si>
  <si>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</si>
  <si>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</si>
  <si>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</si>
  <si>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</si>
  <si>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</si>
  <si>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</si>
  <si>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</si>
  <si>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</si>
  <si>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</si>
  <si>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</si>
  <si>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</si>
  <si>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</si>
  <si>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</si>
  <si>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</si>
  <si>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</si>
  <si>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</si>
  <si>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</si>
  <si>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</si>
  <si>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</si>
  <si>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</si>
  <si>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</si>
  <si>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</si>
  <si>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</si>
  <si>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</si>
  <si>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</si>
  <si>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</si>
  <si>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</si>
  <si>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</si>
  <si>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</si>
  <si>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</si>
  <si>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</si>
  <si>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</si>
  <si>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</si>
  <si>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</si>
  <si>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</si>
  <si>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</si>
  <si>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</si>
  <si>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</si>
  <si>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</si>
  <si>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</si>
  <si>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</si>
  <si>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</si>
  <si>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</si>
  <si>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</si>
  <si>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</si>
  <si>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</si>
  <si>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</si>
  <si>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</si>
  <si>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</si>
  <si>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</si>
  <si>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</si>
  <si>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</si>
  <si>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</si>
  <si>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</si>
  <si>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</si>
  <si>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</si>
  <si>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</si>
  <si>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</si>
  <si>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</si>
  <si>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</si>
  <si>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</si>
  <si>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</si>
  <si>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</si>
  <si>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</si>
  <si>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</si>
  <si>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</si>
  <si>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</si>
  <si>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</si>
  <si>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</si>
  <si>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</si>
  <si>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</si>
  <si>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</si>
  <si>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</si>
  <si>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</si>
  <si>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</si>
  <si>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</si>
  <si>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</si>
  <si>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</si>
  <si>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</si>
  <si>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</si>
  <si>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</si>
  <si>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</si>
  <si>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</si>
  <si>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</si>
  <si>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</si>
  <si>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</si>
  <si>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</si>
  <si>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</si>
  <si>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</si>
  <si>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</si>
  <si>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</si>
  <si>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</si>
  <si>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</si>
  <si>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</si>
  <si>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</si>
  <si>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</si>
  <si>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</si>
  <si>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</si>
  <si>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</si>
  <si>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</si>
  <si>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</si>
  <si>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</si>
  <si>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</si>
  <si>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</si>
  <si>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</si>
  <si>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</si>
  <si>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</si>
  <si>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</si>
  <si>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</si>
  <si>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</si>
  <si>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</si>
  <si>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</si>
  <si>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</si>
  <si>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</si>
  <si>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</si>
  <si>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</si>
  <si>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</si>
  <si>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</si>
  <si>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</si>
  <si>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</si>
  <si>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</si>
  <si>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</si>
  <si>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</si>
  <si>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</si>
  <si>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</si>
  <si>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</si>
  <si>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</si>
  <si>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</si>
  <si>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</si>
  <si>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</si>
  <si>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</si>
  <si>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</si>
  <si>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</si>
  <si>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</si>
  <si>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</si>
  <si>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</si>
  <si>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</si>
  <si>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</si>
  <si>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</si>
  <si>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</si>
  <si>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</si>
  <si>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</si>
  <si>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</si>
  <si>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</si>
  <si>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</si>
  <si>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</si>
  <si>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</si>
  <si>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</si>
  <si>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</si>
  <si>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</si>
  <si>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</si>
  <si>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</si>
  <si>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</si>
  <si>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</si>
  <si>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</si>
  <si>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</si>
  <si>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</si>
  <si>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</si>
  <si>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</si>
  <si>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</si>
  <si>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</si>
  <si>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</si>
  <si>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</si>
  <si>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</si>
  <si>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</si>
  <si>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</si>
  <si>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</si>
  <si>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</si>
  <si>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</si>
  <si>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</si>
  <si>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</si>
  <si>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</si>
  <si>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</si>
  <si>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</si>
  <si>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</si>
  <si>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</si>
  <si>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</si>
  <si>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</si>
  <si>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</si>
  <si>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</si>
  <si>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</si>
  <si>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</si>
  <si>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</si>
  <si>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</si>
  <si>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</si>
  <si>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</si>
  <si>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</si>
  <si>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</si>
  <si>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</si>
  <si>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</si>
  <si>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</si>
  <si>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</si>
  <si>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</si>
  <si>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</si>
  <si>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</si>
  <si>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</si>
  <si>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</si>
  <si>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</si>
  <si>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</si>
  <si>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</si>
  <si>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</si>
  <si>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</si>
  <si>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</si>
  <si>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</si>
  <si>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</si>
  <si>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</si>
  <si>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</si>
  <si>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</si>
  <si>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</si>
  <si>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</si>
  <si>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</si>
  <si>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</si>
  <si>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</si>
  <si>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</si>
  <si>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</si>
  <si>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</si>
  <si>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</si>
  <si>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</si>
  <si>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</si>
  <si>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</si>
  <si>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</si>
  <si>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</si>
  <si>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</si>
  <si>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</si>
  <si>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</si>
  <si>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</si>
  <si>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</si>
  <si>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</si>
  <si>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</si>
  <si>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</si>
  <si>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</si>
  <si>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</si>
  <si>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</si>
  <si>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</si>
  <si>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</si>
  <si>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</si>
  <si>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</si>
  <si>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</si>
  <si>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</si>
  <si>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</si>
  <si>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</si>
  <si>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</si>
  <si>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</si>
  <si>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</si>
  <si>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</si>
  <si>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</si>
  <si>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</si>
  <si>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</si>
  <si>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</si>
  <si>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</si>
  <si>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</si>
  <si>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</si>
  <si>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</si>
  <si>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</si>
  <si>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</si>
  <si>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</si>
  <si>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</si>
  <si>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</si>
  <si>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</si>
  <si>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</si>
  <si>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</si>
  <si>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</si>
  <si>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</si>
  <si>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</si>
  <si>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</si>
  <si>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</si>
  <si>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</si>
  <si>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</si>
  <si>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</si>
  <si>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</si>
  <si>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</si>
  <si>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</si>
  <si>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</si>
  <si>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</si>
  <si>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</si>
  <si>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</si>
  <si>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</si>
  <si>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</si>
  <si>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</si>
  <si>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</si>
  <si>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</si>
  <si>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</si>
  <si>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</si>
  <si>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</si>
  <si>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</si>
  <si>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</si>
  <si>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</si>
  <si>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</si>
  <si>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</si>
  <si>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</si>
  <si>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</si>
  <si>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</si>
  <si>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</si>
  <si>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</si>
  <si>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</si>
  <si>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</si>
  <si>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</si>
  <si>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</si>
  <si>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</si>
  <si>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</si>
  <si>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</si>
  <si>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</si>
  <si>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</si>
  <si>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</si>
  <si>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</si>
  <si>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</si>
  <si>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</si>
  <si>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</si>
  <si>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</si>
  <si>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</si>
  <si>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</si>
  <si>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</si>
  <si>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</si>
  <si>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</si>
  <si>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</si>
  <si>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</si>
  <si>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</si>
  <si>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</si>
  <si>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</si>
  <si>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</si>
  <si>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</si>
  <si>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</si>
  <si>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</si>
  <si>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</si>
  <si>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</si>
  <si>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</si>
  <si>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</si>
  <si>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</si>
  <si>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</si>
  <si>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</si>
  <si>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</si>
  <si>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</si>
  <si>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</si>
  <si>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</si>
  <si>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</si>
  <si>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</si>
  <si>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</si>
  <si>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</si>
  <si>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</si>
  <si>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</si>
  <si>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</si>
  <si>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</si>
  <si>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</si>
  <si>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</si>
  <si>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</si>
  <si>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</si>
  <si>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</si>
  <si>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</si>
  <si>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</si>
  <si>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</si>
  <si>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</si>
  <si>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</si>
  <si>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</si>
  <si>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</si>
  <si>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</si>
  <si>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</si>
  <si>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</si>
  <si>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</si>
  <si>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</si>
  <si>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</si>
  <si>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</si>
  <si>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</si>
  <si>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</si>
  <si>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</si>
  <si>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</si>
  <si>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</si>
  <si>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</si>
  <si>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</si>
  <si>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</si>
  <si>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</si>
  <si>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</si>
  <si>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</si>
  <si>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</si>
  <si>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</si>
  <si>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</si>
  <si>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</si>
  <si>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</si>
  <si>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</si>
  <si>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</si>
  <si>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</si>
  <si>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</si>
  <si>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</si>
  <si>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</si>
  <si>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</si>
  <si>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</si>
  <si>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</si>
  <si>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</si>
  <si>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</si>
  <si>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</si>
  <si>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</si>
  <si>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</si>
  <si>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</si>
  <si>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</si>
  <si>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</si>
  <si>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</si>
  <si>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</si>
  <si>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</si>
  <si>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</si>
  <si>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</si>
  <si>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</si>
  <si>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</si>
  <si>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</si>
  <si>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</si>
  <si>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</si>
  <si>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</si>
  <si>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</si>
  <si>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</si>
  <si>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</si>
  <si>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</si>
  <si>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</si>
  <si>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</si>
  <si>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</si>
  <si>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</si>
  <si>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</si>
  <si>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</si>
  <si>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</si>
  <si>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</si>
  <si>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</si>
  <si>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</si>
  <si>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</si>
  <si>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</si>
  <si>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</si>
  <si>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</si>
  <si>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</si>
  <si>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</si>
  <si>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</si>
  <si>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</si>
  <si>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</si>
  <si>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</si>
  <si>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</si>
  <si>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</si>
  <si>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</si>
  <si>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</si>
  <si>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</si>
  <si>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</si>
  <si>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</si>
  <si>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</si>
  <si>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</si>
  <si>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</si>
  <si>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</si>
  <si>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</si>
  <si>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</si>
  <si>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</si>
  <si>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</si>
  <si>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</si>
  <si>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</si>
  <si>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</si>
  <si>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</si>
  <si>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</si>
  <si>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</si>
  <si>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</si>
  <si>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</si>
  <si>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</si>
  <si>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</si>
  <si>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</si>
  <si>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</si>
  <si>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</si>
  <si>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</si>
  <si>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</si>
  <si>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</si>
  <si>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</si>
  <si>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</si>
  <si>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</si>
  <si>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</si>
  <si>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</si>
  <si>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</si>
  <si>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</si>
  <si>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</si>
  <si>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</si>
  <si>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</si>
  <si>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</si>
  <si>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</si>
  <si>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</si>
  <si>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</si>
  <si>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</si>
  <si>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</si>
  <si>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</si>
  <si>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</si>
  <si>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</si>
  <si>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</si>
  <si>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</si>
  <si>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</si>
  <si>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</si>
  <si>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</si>
  <si>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</si>
  <si>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</si>
  <si>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</si>
  <si>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</si>
  <si>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</si>
  <si>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</si>
  <si>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</si>
  <si>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</si>
  <si>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</si>
  <si>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</si>
  <si>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</si>
  <si>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</si>
  <si>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</si>
  <si>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</si>
  <si>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</si>
  <si>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</si>
  <si>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</si>
  <si>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</si>
  <si>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</si>
  <si>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</si>
  <si>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</si>
  <si>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</si>
  <si>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</si>
  <si>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</si>
  <si>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</si>
  <si>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</si>
  <si>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</si>
  <si>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</si>
  <si>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</si>
  <si>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</si>
  <si>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</si>
  <si>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</si>
  <si>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</si>
  <si>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</si>
  <si>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</si>
  <si>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</si>
  <si>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</si>
  <si>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</si>
  <si>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</si>
  <si>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</si>
  <si>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</si>
  <si>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</si>
  <si>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</si>
  <si>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</si>
  <si>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</si>
  <si>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</si>
  <si>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</si>
  <si>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</si>
  <si>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</si>
  <si>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</si>
  <si>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</si>
  <si>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</si>
  <si>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</si>
  <si>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</si>
  <si>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</si>
  <si>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</si>
  <si>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</si>
  <si>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</si>
  <si>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</si>
  <si>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</si>
  <si>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</si>
  <si>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</si>
  <si>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</si>
  <si>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</si>
  <si>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</si>
  <si>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</si>
  <si>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</si>
  <si>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</si>
  <si>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</si>
  <si>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</si>
  <si>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</si>
  <si>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</si>
  <si>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</si>
  <si>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</si>
  <si>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</si>
  <si>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</si>
  <si>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</si>
  <si>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</si>
  <si>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</si>
  <si>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</si>
  <si>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</si>
  <si>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</si>
  <si>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</si>
  <si>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</si>
  <si>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</si>
  <si>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</si>
  <si>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</si>
  <si>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</si>
  <si>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</si>
  <si>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</si>
  <si>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</si>
  <si>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</si>
  <si>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</si>
  <si>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</si>
  <si>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</si>
  <si>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</si>
  <si>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</si>
  <si>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</si>
  <si>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</si>
  <si>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</si>
  <si>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</si>
  <si>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</si>
  <si>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</si>
  <si>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</si>
  <si>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</si>
  <si>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</si>
  <si>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</si>
  <si>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</si>
  <si>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</si>
  <si>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</si>
  <si>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</si>
  <si>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</si>
  <si>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</si>
  <si>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</si>
  <si>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</si>
  <si>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</si>
  <si>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</si>
  <si>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</si>
  <si>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</si>
  <si>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</si>
  <si>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</si>
  <si>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</si>
  <si>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</si>
  <si>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</si>
  <si>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</si>
  <si>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</si>
  <si>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</si>
  <si>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</si>
  <si>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</si>
  <si>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</si>
  <si>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</si>
  <si>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</si>
  <si>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</si>
  <si>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</si>
  <si>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</si>
  <si>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</si>
  <si>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</si>
  <si>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</si>
  <si>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</si>
  <si>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</si>
  <si>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</si>
  <si>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</si>
  <si>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</si>
  <si>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</si>
  <si>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</si>
  <si>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</si>
  <si>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</si>
  <si>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</si>
  <si>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</si>
  <si>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</si>
  <si>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</si>
  <si>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</si>
  <si>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</si>
  <si>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</si>
  <si>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</si>
  <si>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</si>
  <si>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</si>
  <si>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</si>
  <si>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</si>
  <si>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</si>
  <si>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</si>
  <si>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</si>
  <si>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</si>
  <si>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</si>
  <si>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</si>
  <si>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</si>
  <si>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</si>
  <si>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</si>
  <si>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</si>
  <si>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</si>
  <si>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</si>
  <si>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</si>
  <si>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</si>
  <si>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</si>
  <si>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</si>
  <si>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</si>
  <si>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</si>
  <si>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</si>
  <si>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</si>
  <si>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</si>
  <si>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</si>
  <si>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</si>
  <si>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</si>
  <si>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</si>
  <si>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</si>
  <si>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</si>
  <si>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</si>
  <si>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</si>
  <si>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</si>
  <si>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</si>
  <si>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</si>
  <si>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</si>
  <si>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</si>
  <si>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</si>
  <si>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</si>
  <si>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</si>
  <si>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</si>
  <si>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</si>
  <si>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</si>
  <si>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</si>
  <si>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</si>
  <si>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</si>
  <si>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</si>
  <si>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</si>
  <si>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</si>
  <si>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</si>
  <si>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</si>
  <si>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</si>
  <si>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</si>
  <si>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</si>
  <si>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</si>
  <si>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</si>
  <si>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</si>
  <si>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</si>
  <si>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</si>
  <si>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</si>
  <si>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</si>
  <si>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</si>
  <si>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</si>
  <si>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</si>
  <si>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</si>
  <si>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</si>
  <si>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</si>
  <si>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</si>
  <si>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</si>
  <si>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</si>
  <si>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</si>
  <si>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</si>
  <si>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</si>
  <si>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</si>
  <si>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</si>
  <si>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</si>
  <si>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</si>
  <si>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</si>
  <si>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</si>
  <si>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</si>
  <si>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</si>
  <si>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</si>
  <si>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</si>
  <si>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</si>
  <si>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</si>
  <si>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</si>
  <si>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</si>
  <si>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</si>
  <si>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</si>
  <si>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</si>
  <si>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</si>
  <si>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</si>
  <si>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</si>
  <si>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</si>
  <si>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</si>
  <si>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</si>
  <si>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</si>
  <si>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</si>
  <si>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</si>
  <si>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</si>
  <si>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</si>
  <si>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</si>
  <si>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</si>
  <si>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</si>
  <si>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</si>
  <si>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</si>
  <si>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</si>
  <si>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</si>
  <si>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</si>
  <si>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</si>
  <si>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</si>
  <si>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</si>
  <si>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</si>
  <si>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</si>
  <si>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</si>
  <si>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</si>
  <si>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</si>
  <si>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</si>
  <si>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</si>
  <si>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</si>
  <si>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</si>
  <si>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</si>
  <si>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</si>
  <si>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</si>
  <si>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</si>
  <si>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</si>
  <si>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</si>
  <si>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</si>
  <si>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</si>
  <si>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</si>
  <si>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</si>
  <si>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</si>
  <si>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</si>
  <si>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</si>
  <si>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</si>
  <si>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</si>
  <si>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</si>
  <si>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</si>
  <si>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</si>
  <si>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</si>
  <si>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</si>
  <si>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</si>
  <si>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</si>
  <si>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</si>
  <si>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</si>
  <si>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</si>
  <si>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</si>
  <si>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</si>
  <si>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</si>
  <si>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</si>
  <si>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</si>
  <si>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</si>
  <si>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</si>
  <si>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</si>
  <si>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</si>
  <si>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</si>
  <si>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</si>
  <si>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</si>
  <si>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</si>
  <si>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</si>
  <si>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</si>
  <si>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</si>
  <si>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</si>
  <si>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</si>
  <si>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</si>
  <si>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</si>
  <si>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</si>
  <si>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</si>
  <si>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</si>
  <si>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</si>
  <si>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</si>
  <si>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</si>
  <si>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</si>
  <si>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</si>
  <si>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</si>
  <si>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</si>
  <si>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</si>
  <si>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</si>
  <si>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</si>
  <si>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</si>
  <si>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</si>
  <si>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</si>
  <si>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</si>
  <si>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</si>
  <si>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</si>
  <si>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</si>
  <si>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</si>
  <si>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</si>
  <si>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</si>
  <si>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</si>
  <si>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</si>
  <si>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</si>
  <si>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</si>
  <si>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</si>
  <si>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</si>
  <si>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</si>
  <si>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</si>
  <si>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</si>
  <si>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</si>
  <si>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</si>
  <si>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</si>
  <si>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</si>
  <si>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</si>
  <si>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</si>
  <si>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</si>
  <si>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</si>
  <si>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</si>
  <si>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</si>
  <si>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</si>
  <si>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</si>
  <si>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</si>
  <si>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</si>
  <si>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</si>
  <si>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</si>
  <si>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</si>
  <si>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</si>
  <si>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</si>
  <si>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</si>
  <si>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</si>
  <si>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</si>
  <si>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</si>
  <si>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</si>
  <si>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</si>
  <si>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</si>
  <si>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</si>
  <si>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</si>
  <si>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</si>
  <si>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</si>
  <si>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</si>
  <si>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</si>
  <si>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</si>
  <si>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</si>
  <si>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</si>
  <si>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</si>
  <si>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</si>
  <si>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</si>
  <si>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</si>
  <si>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</si>
  <si>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</si>
  <si>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</si>
  <si>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</si>
  <si>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</si>
  <si>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</si>
  <si>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</si>
  <si>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</si>
  <si>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</si>
  <si>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</si>
  <si>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</si>
  <si>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</si>
  <si>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</si>
  <si>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</si>
  <si>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</si>
  <si>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</si>
  <si>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</si>
  <si>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</si>
  <si>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</si>
  <si>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</si>
  <si>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</si>
  <si>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</si>
  <si>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</si>
  <si>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</si>
  <si>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</si>
  <si>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</si>
  <si>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</si>
  <si>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</si>
  <si>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</si>
  <si>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</si>
  <si>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</si>
  <si>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</si>
  <si>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</si>
  <si>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</si>
  <si>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</si>
  <si>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</si>
  <si>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</si>
  <si>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</si>
  <si>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</si>
  <si>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</si>
  <si>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</si>
  <si>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</si>
  <si>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</si>
  <si>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</si>
  <si>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</si>
  <si>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</si>
  <si>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</si>
  <si>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</si>
  <si>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</si>
  <si>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</si>
  <si>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</si>
  <si>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</si>
  <si>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</si>
  <si>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</si>
  <si>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</si>
  <si>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</si>
  <si>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</si>
  <si>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</si>
  <si>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</si>
  <si>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</si>
  <si>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</si>
  <si>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</si>
  <si>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</si>
  <si>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</si>
  <si>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</si>
  <si>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</si>
  <si>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</si>
  <si>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</si>
  <si>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</si>
  <si>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</si>
  <si>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</si>
  <si>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</si>
  <si>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</si>
  <si>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</si>
  <si>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</si>
  <si>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</si>
  <si>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</si>
  <si>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</si>
  <si>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</si>
  <si>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</si>
  <si>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</si>
  <si>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</si>
  <si>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</si>
  <si>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</si>
  <si>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</si>
  <si>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</si>
  <si>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</si>
  <si>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</si>
  <si>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</si>
  <si>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</si>
  <si>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</si>
  <si>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</si>
  <si>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</si>
  <si>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</si>
  <si>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</si>
  <si>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</si>
  <si>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</si>
  <si>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</si>
  <si>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</si>
  <si>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</si>
  <si>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</si>
  <si>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</si>
  <si>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</si>
  <si>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</si>
  <si>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</si>
  <si>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</si>
  <si>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</si>
  <si>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</si>
  <si>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</si>
  <si>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</si>
  <si>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</si>
  <si>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</si>
  <si>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</si>
  <si>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</si>
  <si>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</si>
  <si>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</si>
  <si>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</si>
  <si>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</si>
  <si>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</si>
  <si>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</si>
  <si>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</si>
  <si>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</si>
  <si>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</si>
  <si>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</si>
  <si>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</si>
  <si>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</si>
  <si>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</si>
  <si>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</si>
  <si>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</si>
  <si>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</si>
  <si>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</si>
  <si>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</si>
  <si>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</si>
  <si>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</si>
  <si>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</si>
  <si>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</si>
  <si>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</si>
  <si>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</si>
  <si>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</si>
  <si>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</si>
  <si>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</si>
  <si>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</si>
  <si>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</si>
  <si>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</si>
  <si>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</si>
  <si>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</si>
  <si>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</si>
  <si>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</si>
  <si>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</si>
  <si>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</si>
  <si>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</si>
  <si>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</si>
  <si>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</si>
  <si>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</si>
  <si>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</si>
  <si>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</si>
  <si>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</si>
  <si>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</si>
  <si>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</si>
  <si>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</si>
  <si>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</si>
  <si>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</si>
  <si>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</si>
  <si>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</si>
  <si>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</si>
  <si>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</si>
  <si>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</si>
  <si>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</si>
  <si>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</si>
  <si>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</si>
  <si>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</si>
  <si>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</si>
  <si>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</si>
  <si>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</si>
  <si>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</si>
  <si>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</si>
  <si>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</si>
  <si>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</si>
  <si>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</si>
  <si>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</si>
  <si>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</si>
  <si>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</si>
  <si>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</si>
  <si>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</si>
  <si>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</si>
  <si>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</si>
  <si>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</si>
  <si>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</si>
  <si>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</si>
  <si>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</si>
  <si>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</si>
  <si>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</si>
  <si>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</si>
  <si>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</si>
  <si>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</si>
  <si>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</si>
  <si>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</si>
  <si>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</si>
  <si>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</si>
  <si>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</si>
  <si>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</si>
  <si>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</si>
  <si>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</si>
  <si>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</si>
  <si>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</si>
  <si>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</si>
  <si>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</si>
  <si>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</si>
  <si>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</si>
  <si>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</si>
  <si>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</si>
  <si>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</si>
  <si>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</si>
  <si>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</si>
  <si>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</si>
  <si>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</si>
  <si>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</si>
  <si>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</si>
  <si>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</si>
  <si>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</si>
  <si>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</si>
  <si>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</si>
  <si>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</si>
  <si>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</si>
  <si>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</si>
  <si>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</si>
  <si>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</si>
  <si>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</si>
  <si>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</si>
  <si>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</si>
  <si>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</si>
  <si>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</si>
  <si>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</si>
  <si>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</si>
  <si>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</si>
  <si>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</si>
  <si>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</si>
  <si>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</si>
  <si>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</si>
  <si>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</si>
  <si>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</si>
  <si>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</si>
  <si>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</si>
  <si>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</si>
  <si>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</si>
  <si>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</si>
  <si>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</si>
  <si>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</si>
  <si>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</si>
  <si>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</si>
  <si>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</si>
  <si>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</si>
  <si>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</si>
  <si>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</si>
  <si>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</si>
  <si>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</si>
  <si>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</si>
  <si>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</si>
  <si>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</si>
  <si>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</si>
  <si>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</si>
  <si>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</si>
  <si>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</si>
  <si>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</si>
  <si>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</si>
  <si>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</si>
  <si>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</si>
  <si>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</si>
  <si>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</si>
  <si>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</si>
  <si>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</si>
  <si>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</si>
  <si>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</si>
  <si>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</si>
  <si>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</si>
  <si>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</si>
  <si>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</si>
  <si>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</si>
  <si>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</si>
  <si>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</si>
  <si>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</si>
  <si>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</si>
  <si>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</si>
  <si>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</si>
  <si>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</si>
  <si>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</si>
  <si>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</si>
  <si>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</si>
  <si>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</si>
  <si>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</si>
  <si>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</si>
  <si>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</si>
  <si>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</si>
  <si>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</si>
  <si>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</si>
  <si>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</si>
  <si>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</si>
  <si>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</si>
  <si>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</si>
  <si>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</si>
  <si>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</si>
  <si>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</si>
  <si>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</si>
  <si>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</si>
  <si>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</si>
  <si>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</si>
  <si>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</si>
  <si>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</si>
  <si>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</si>
  <si>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</si>
  <si>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</si>
  <si>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</si>
  <si>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</si>
  <si>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</si>
  <si>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</si>
  <si>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</si>
  <si>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</si>
  <si>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</si>
  <si>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</si>
  <si>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</si>
  <si>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</si>
  <si>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</si>
  <si>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</si>
  <si>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</si>
  <si>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</si>
  <si>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</si>
  <si>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</si>
  <si>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</si>
  <si>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</si>
  <si>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</si>
  <si>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</si>
  <si>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</si>
  <si>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</si>
  <si>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</si>
  <si>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</si>
  <si>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</si>
  <si>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</si>
  <si>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</si>
  <si>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</si>
  <si>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</si>
  <si>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</si>
  <si>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</si>
  <si>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</si>
  <si>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</si>
  <si>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</si>
  <si>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</si>
  <si>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</si>
  <si>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</si>
  <si>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</si>
  <si>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</si>
  <si>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</si>
  <si>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</si>
  <si>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</si>
  <si>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</si>
  <si>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</si>
  <si>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</si>
  <si>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</si>
  <si>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</si>
  <si>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</si>
  <si>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</si>
  <si>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</si>
  <si>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</si>
  <si>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</si>
  <si>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</si>
  <si>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</si>
  <si>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</si>
  <si>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</si>
  <si>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</si>
  <si>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</si>
  <si>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</si>
  <si>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</si>
  <si>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</si>
  <si>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</si>
  <si>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</si>
  <si>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</si>
  <si>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</si>
  <si>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</si>
  <si>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</si>
  <si>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</si>
  <si>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</si>
  <si>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</si>
  <si>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</si>
  <si>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</si>
  <si>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</si>
  <si>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</si>
  <si>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</si>
  <si>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</si>
  <si>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</si>
  <si>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</si>
  <si>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</si>
  <si>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</si>
  <si>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</si>
  <si>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</si>
  <si>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</si>
  <si>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</si>
  <si>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</si>
  <si>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</si>
  <si>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</si>
  <si>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</si>
  <si>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</si>
  <si>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</si>
  <si>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</si>
  <si>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</si>
  <si>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</si>
  <si>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</si>
  <si>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</si>
  <si>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</si>
  <si>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</si>
  <si>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</si>
  <si>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</si>
  <si>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</si>
  <si>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</si>
  <si>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</si>
  <si>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</si>
  <si>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</si>
  <si>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</si>
  <si>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</si>
  <si>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</si>
  <si>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</si>
  <si>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</si>
  <si>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</si>
  <si>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</si>
  <si>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</si>
  <si>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</si>
  <si>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</si>
  <si>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</si>
  <si>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</si>
  <si>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</si>
  <si>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</si>
  <si>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</si>
  <si>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</si>
  <si>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</si>
  <si>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</si>
  <si>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</si>
  <si>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</si>
  <si>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</si>
  <si>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</si>
  <si>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</si>
  <si>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</si>
  <si>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</si>
  <si>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</si>
  <si>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</si>
  <si>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</si>
  <si>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</si>
  <si>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</si>
  <si>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</si>
  <si>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</si>
  <si>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</si>
  <si>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</si>
  <si>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</si>
  <si>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</si>
  <si>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</si>
  <si>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</si>
  <si>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</si>
  <si>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</si>
  <si>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</si>
  <si>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</si>
  <si>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</si>
  <si>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</si>
  <si>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</si>
  <si>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</si>
  <si>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</si>
  <si>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</si>
  <si>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</si>
  <si>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</si>
  <si>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</si>
  <si>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</si>
  <si>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</si>
  <si>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</si>
  <si>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</si>
  <si>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</si>
  <si>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</si>
  <si>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</si>
  <si>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</si>
  <si>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</si>
  <si>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</si>
  <si>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</si>
  <si>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</si>
  <si>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</si>
  <si>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</si>
  <si>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</si>
  <si>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</si>
  <si>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</si>
  <si>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</si>
  <si>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</si>
  <si>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</si>
  <si>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</si>
  <si>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</si>
  <si>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</si>
  <si>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</si>
  <si>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</si>
  <si>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</si>
  <si>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</si>
  <si>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</si>
  <si>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</si>
  <si>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</si>
  <si>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</si>
  <si>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</si>
  <si>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</si>
  <si>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</si>
  <si>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</si>
  <si>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</si>
  <si>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</si>
  <si>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</si>
  <si>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</si>
  <si>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</si>
  <si>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</si>
  <si>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</si>
  <si>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</si>
  <si>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</si>
  <si>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</si>
  <si>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</si>
  <si>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</si>
  <si>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</si>
  <si>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</si>
  <si>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</si>
  <si>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</si>
  <si>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</si>
  <si>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</si>
  <si>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</si>
  <si>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</si>
  <si>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</si>
  <si>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</si>
  <si>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</si>
  <si>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</si>
  <si>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</si>
  <si>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</si>
  <si>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</si>
  <si>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</si>
  <si>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</si>
  <si>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</si>
  <si>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</si>
  <si>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</si>
  <si>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</si>
  <si>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</si>
  <si>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</si>
  <si>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</si>
  <si>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</si>
  <si>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</si>
  <si>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</si>
  <si>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</si>
  <si>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</si>
  <si>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</si>
  <si>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</si>
  <si>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</si>
  <si>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</si>
  <si>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</si>
  <si>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</si>
  <si>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</si>
  <si>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</si>
  <si>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</si>
  <si>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</si>
  <si>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</si>
  <si>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</si>
  <si>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</si>
  <si>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</si>
  <si>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</si>
  <si>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</si>
  <si>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</si>
  <si>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</si>
  <si>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</si>
  <si>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</si>
  <si>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</si>
  <si>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</si>
  <si>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</si>
  <si>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</si>
  <si>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</si>
  <si>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</si>
  <si>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</si>
  <si>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</si>
  <si>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</si>
  <si>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</si>
  <si>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</si>
  <si>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</si>
  <si>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</si>
  <si>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</si>
  <si>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</si>
  <si>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</si>
  <si>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</si>
  <si>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</si>
  <si>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</si>
  <si>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</si>
  <si>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</si>
  <si>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</si>
  <si>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</si>
  <si>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</si>
  <si>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</si>
  <si>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</si>
  <si>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</si>
  <si>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</si>
  <si>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</si>
  <si>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</si>
  <si>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</si>
  <si>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</si>
  <si>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</si>
  <si>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</si>
  <si>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</si>
  <si>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</si>
  <si>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</si>
  <si>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</si>
  <si>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</si>
  <si>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</si>
  <si>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</si>
  <si>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</si>
  <si>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</si>
  <si>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</si>
  <si>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</si>
  <si>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</si>
  <si>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</si>
  <si>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</si>
  <si>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</si>
  <si>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</si>
  <si>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</si>
  <si>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</si>
  <si>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</si>
  <si>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</si>
  <si>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</si>
  <si>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</si>
  <si>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</si>
  <si>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</si>
  <si>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</si>
  <si>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</si>
  <si>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</si>
  <si>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</si>
  <si>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</si>
  <si>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</si>
  <si>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</si>
  <si>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</si>
  <si>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</si>
  <si>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</si>
  <si>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</si>
  <si>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</si>
  <si>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</si>
  <si>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</si>
  <si>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</si>
  <si>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</si>
  <si>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</si>
  <si>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</si>
  <si>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</si>
  <si>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</si>
  <si>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</si>
  <si>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</si>
  <si>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</si>
  <si>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</si>
  <si>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</si>
  <si>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</si>
  <si>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</si>
  <si>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</si>
  <si>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</si>
  <si>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</si>
  <si>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</si>
  <si>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</si>
  <si>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</si>
  <si>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</si>
  <si>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</si>
  <si>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</si>
  <si>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</si>
  <si>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</si>
  <si>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</si>
  <si>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</si>
  <si>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</si>
  <si>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</si>
  <si>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</si>
  <si>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</si>
  <si>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</si>
  <si>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</si>
  <si>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</si>
  <si>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</si>
  <si>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</si>
  <si>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</si>
  <si>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</si>
  <si>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</si>
  <si>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</si>
  <si>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</si>
  <si>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</si>
  <si>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</si>
  <si>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</si>
  <si>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</si>
  <si>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</si>
  <si>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</si>
  <si>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</si>
  <si>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</si>
  <si>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</si>
  <si>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</si>
  <si>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</si>
  <si>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</si>
  <si>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</si>
  <si>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</si>
  <si>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</si>
  <si>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</si>
  <si>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</si>
  <si>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</si>
  <si>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</si>
  <si>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</si>
  <si>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</si>
  <si>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</si>
  <si>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</si>
  <si>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</si>
  <si>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</si>
  <si>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</si>
  <si>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</si>
  <si>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</si>
  <si>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</si>
  <si>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</si>
  <si>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</si>
  <si>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</si>
  <si>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</si>
  <si>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</si>
  <si>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</si>
  <si>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</si>
  <si>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</si>
  <si>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</si>
  <si>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</si>
  <si>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</si>
  <si>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</si>
  <si>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</si>
  <si>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</si>
  <si>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</si>
  <si>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</si>
  <si>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</si>
  <si>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</si>
  <si>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</si>
  <si>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</si>
  <si>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</si>
  <si>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</si>
  <si>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</si>
  <si>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</si>
  <si>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</si>
  <si>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</si>
  <si>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</si>
  <si>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</si>
  <si>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</si>
  <si>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</si>
  <si>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</si>
  <si>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</si>
  <si>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</si>
  <si>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</si>
  <si>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</si>
  <si>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</si>
  <si>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</si>
  <si>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</si>
  <si>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</si>
  <si>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</si>
  <si>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</si>
  <si>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</si>
  <si>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</si>
  <si>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</si>
  <si>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</si>
  <si>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</si>
  <si>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</si>
  <si>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</si>
  <si>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</si>
  <si>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</si>
  <si>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</si>
  <si>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</si>
  <si>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</si>
  <si>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</si>
  <si>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</si>
  <si>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</si>
  <si>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</si>
  <si>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</si>
  <si>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</si>
  <si>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</si>
  <si>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</si>
  <si>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</si>
  <si>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</si>
  <si>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</si>
  <si>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</si>
  <si>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</si>
  <si>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</si>
  <si>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</si>
  <si>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</si>
  <si>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</si>
  <si>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</si>
  <si>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</si>
  <si>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</si>
  <si>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</si>
  <si>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</si>
  <si>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</si>
  <si>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</si>
  <si>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</si>
  <si>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</si>
  <si>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</si>
  <si>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</si>
  <si>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</si>
  <si>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</si>
  <si>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</si>
  <si>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</si>
  <si>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</si>
  <si>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</si>
  <si>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</si>
  <si>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</si>
  <si>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</si>
  <si>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</si>
  <si>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</si>
  <si>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</si>
  <si>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</si>
  <si>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</si>
  <si>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</si>
  <si>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</si>
  <si>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</si>
  <si>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</si>
  <si>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</si>
  <si>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</si>
  <si>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</si>
  <si>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</si>
  <si>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</si>
  <si>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</si>
  <si>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</si>
  <si>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</si>
  <si>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</si>
  <si>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</si>
  <si>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</si>
  <si>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</si>
  <si>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</si>
  <si>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</si>
  <si>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</si>
  <si>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</si>
  <si>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</si>
  <si>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</si>
  <si>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</si>
  <si>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</si>
  <si>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</si>
  <si>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</si>
  <si>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</si>
  <si>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</si>
  <si>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</si>
  <si>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</si>
  <si>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</si>
  <si>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</si>
  <si>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</si>
  <si>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</si>
  <si>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</si>
  <si>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</si>
  <si>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</si>
  <si>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</si>
  <si>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</si>
  <si>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</si>
  <si>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</si>
  <si>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</si>
  <si>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</si>
  <si>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</si>
  <si>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</si>
  <si>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</si>
  <si>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</si>
  <si>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</si>
  <si>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</si>
  <si>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</si>
  <si>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</si>
  <si>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</si>
  <si>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</si>
  <si>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</si>
  <si>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</si>
  <si>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</si>
  <si>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</si>
  <si>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</si>
  <si>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</si>
  <si>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</si>
  <si>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</si>
  <si>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</si>
  <si>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</si>
  <si>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</si>
  <si>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</si>
  <si>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</si>
  <si>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</si>
  <si>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</si>
  <si>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</si>
  <si>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</si>
  <si>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</si>
  <si>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</si>
  <si>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</si>
  <si>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</si>
  <si>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</si>
  <si>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</si>
  <si>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</si>
  <si>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</si>
  <si>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</si>
  <si>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</si>
  <si>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</si>
  <si>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</si>
  <si>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</si>
  <si>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</si>
  <si>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</si>
  <si>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</si>
  <si>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</si>
  <si>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</si>
  <si>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</si>
  <si>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</si>
  <si>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</si>
  <si>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</si>
  <si>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</si>
  <si>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</si>
  <si>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</si>
  <si>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</si>
  <si>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</si>
  <si>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</si>
  <si>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</si>
  <si>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</si>
  <si>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</si>
  <si>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</si>
  <si>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</si>
  <si>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</si>
  <si>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</si>
  <si>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</si>
  <si>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</si>
  <si>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</si>
  <si>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</si>
  <si>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</si>
  <si>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</si>
  <si>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</si>
  <si>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</si>
  <si>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</si>
  <si>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</si>
  <si>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</si>
  <si>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</si>
  <si>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</si>
  <si>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</si>
  <si>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</si>
  <si>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</si>
  <si>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</si>
  <si>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</si>
  <si>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</si>
  <si>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</si>
  <si>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</si>
  <si>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</si>
  <si>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</si>
  <si>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</si>
  <si>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</si>
  <si>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</si>
  <si>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</si>
  <si>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</si>
  <si>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</si>
  <si>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</si>
  <si>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</si>
  <si>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</si>
  <si>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</si>
  <si>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</si>
  <si>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</si>
  <si>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</si>
  <si>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</si>
  <si>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</si>
  <si>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</si>
  <si>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</si>
  <si>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</si>
  <si>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</si>
  <si>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</si>
  <si>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</si>
  <si>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</si>
  <si>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</si>
  <si>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</si>
  <si>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</si>
  <si>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</si>
  <si>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</si>
  <si>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</si>
  <si>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</si>
  <si>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</si>
  <si>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</si>
  <si>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</si>
  <si>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</si>
  <si>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</si>
  <si>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</si>
  <si>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</si>
  <si>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</si>
  <si>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</si>
  <si>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</si>
  <si>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</si>
  <si>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</si>
  <si>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</si>
  <si>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</si>
  <si>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</si>
  <si>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</si>
  <si>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</si>
  <si>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</si>
  <si>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</si>
  <si>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</si>
  <si>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</si>
  <si>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</si>
  <si>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</si>
  <si>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</si>
  <si>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</si>
  <si>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</si>
  <si>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</si>
  <si>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</si>
  <si>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</si>
  <si>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</si>
  <si>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</si>
  <si>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</si>
  <si>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</si>
  <si>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</si>
  <si>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</si>
  <si>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</si>
  <si>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</si>
  <si>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</si>
  <si>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</si>
  <si>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</si>
  <si>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</si>
  <si>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</si>
  <si>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</si>
  <si>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</si>
  <si>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</si>
  <si>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</si>
  <si>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</si>
  <si>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</si>
  <si>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</si>
  <si>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</si>
  <si>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</si>
  <si>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</si>
  <si>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</si>
  <si>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</si>
  <si>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</si>
  <si>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</si>
  <si>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</si>
  <si>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</si>
  <si>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</si>
  <si>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</si>
  <si>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</si>
  <si>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</si>
  <si>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</si>
  <si>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</si>
  <si>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</si>
  <si>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</si>
  <si>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</si>
  <si>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</si>
  <si>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</si>
  <si>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</si>
  <si>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</si>
  <si>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</si>
  <si>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</si>
  <si>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</si>
  <si>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</si>
  <si>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</si>
  <si>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</si>
  <si>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</si>
  <si>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</si>
  <si>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</si>
  <si>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</si>
  <si>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</si>
  <si>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</si>
  <si>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</si>
  <si>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</si>
  <si>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</si>
  <si>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</si>
  <si>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</si>
  <si>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</si>
  <si>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</si>
  <si>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</si>
  <si>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</si>
  <si>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</si>
  <si>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</si>
  <si>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</si>
  <si>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</si>
  <si>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</si>
  <si>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</si>
  <si>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</si>
  <si>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</si>
  <si>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</si>
  <si>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</si>
  <si>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</si>
  <si>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</si>
  <si>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</si>
  <si>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</si>
  <si>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</si>
  <si>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</si>
  <si>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</si>
  <si>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</si>
  <si>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</si>
  <si>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</si>
  <si>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</si>
  <si>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</si>
  <si>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</si>
  <si>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</si>
  <si>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</si>
  <si>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</si>
  <si>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</si>
  <si>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</si>
  <si>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</si>
  <si>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</si>
  <si>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</si>
  <si>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</si>
  <si>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</si>
  <si>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</si>
  <si>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</si>
  <si>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</si>
  <si>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</si>
  <si>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</si>
  <si>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</si>
  <si>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</si>
  <si>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</si>
  <si>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</si>
  <si>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</si>
  <si>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</si>
  <si>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</si>
  <si>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</si>
  <si>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</si>
  <si>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</si>
  <si>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</si>
  <si>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</si>
  <si>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</si>
  <si>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</si>
  <si>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</si>
  <si>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</si>
  <si>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</si>
  <si>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</si>
  <si>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</si>
  <si>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</si>
  <si>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</si>
  <si>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</si>
  <si>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</si>
  <si>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</si>
  <si>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</si>
  <si>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</si>
  <si>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</si>
  <si>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</si>
  <si>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</si>
  <si>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</si>
  <si>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</si>
  <si>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</si>
  <si>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</si>
  <si>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</si>
  <si>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</si>
  <si>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</si>
  <si>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</si>
  <si>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</si>
  <si>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</si>
  <si>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</si>
  <si>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</si>
  <si>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</si>
  <si>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</si>
  <si>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</si>
  <si>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</si>
  <si>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</si>
  <si>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</si>
  <si>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</si>
  <si>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</si>
  <si>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</si>
  <si>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</si>
  <si>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</si>
  <si>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</si>
  <si>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</si>
  <si>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</si>
  <si>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</si>
  <si>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</si>
  <si>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</si>
  <si>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</si>
  <si>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</si>
  <si>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</si>
  <si>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</si>
  <si>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</si>
  <si>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</si>
  <si>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</si>
  <si>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</si>
  <si>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</si>
  <si>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</si>
  <si>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</si>
  <si>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</si>
  <si>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</si>
  <si>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</si>
  <si>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</si>
  <si>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</si>
  <si>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</si>
  <si>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</si>
  <si>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</si>
  <si>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</si>
  <si>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</si>
  <si>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</si>
  <si>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</si>
  <si>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</si>
  <si>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</si>
  <si>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</si>
  <si>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</si>
  <si>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</si>
  <si>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</si>
  <si>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</si>
  <si>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</si>
  <si>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</si>
  <si>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</si>
  <si>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</si>
  <si>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</si>
  <si>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</si>
  <si>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</si>
  <si>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</si>
  <si>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</si>
  <si>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</si>
  <si>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</si>
  <si>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</si>
  <si>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</si>
  <si>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</si>
  <si>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</si>
  <si>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</si>
  <si>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</si>
  <si>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</si>
  <si>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</si>
  <si>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</si>
  <si>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</si>
  <si>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</si>
  <si>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</si>
  <si>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</si>
  <si>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</si>
  <si>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</si>
  <si>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</si>
  <si>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</si>
  <si>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</si>
  <si>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</si>
  <si>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</si>
  <si>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</si>
  <si>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</si>
  <si>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</si>
  <si>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</si>
  <si>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</si>
  <si>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</si>
  <si>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</si>
  <si>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</si>
  <si>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</si>
  <si>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</si>
  <si>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</si>
  <si>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</si>
  <si>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</si>
  <si>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</si>
  <si>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</si>
  <si>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</si>
  <si>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</si>
  <si>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</si>
  <si>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</si>
  <si>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</si>
  <si>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</si>
  <si>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</si>
  <si>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</si>
  <si>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</si>
  <si>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</si>
  <si>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</si>
  <si>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</si>
  <si>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</si>
  <si>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</si>
  <si>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</si>
  <si>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</si>
  <si>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</si>
  <si>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</si>
  <si>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</si>
  <si>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</si>
  <si>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</si>
  <si>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</si>
  <si>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</si>
  <si>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</si>
  <si>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</si>
  <si>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</si>
  <si>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</si>
  <si>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</si>
  <si>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</si>
  <si>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</si>
  <si>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</si>
  <si>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</si>
  <si>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</si>
  <si>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</si>
  <si>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</si>
  <si>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</si>
  <si>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</si>
  <si>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</si>
  <si>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</si>
  <si>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</si>
  <si>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</si>
  <si>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</si>
  <si>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</si>
  <si>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</si>
  <si>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</si>
  <si>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</si>
  <si>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</si>
  <si>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</si>
  <si>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</si>
  <si>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</si>
  <si>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</si>
  <si>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</si>
  <si>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</si>
  <si>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</si>
  <si>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</si>
  <si>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</si>
  <si>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</si>
  <si>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</si>
  <si>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</si>
  <si>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</si>
  <si>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</si>
  <si>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</si>
  <si>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</si>
  <si>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</si>
  <si>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</si>
  <si>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</si>
  <si>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</si>
  <si>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</si>
  <si>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</si>
  <si>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</si>
  <si>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</si>
  <si>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</si>
  <si>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</si>
  <si>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</si>
  <si>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</si>
  <si>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</si>
  <si>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</si>
  <si>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</si>
  <si>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</si>
  <si>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</si>
  <si>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</si>
  <si>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</si>
  <si>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</si>
  <si>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</si>
  <si>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</si>
  <si>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</si>
  <si>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</si>
  <si>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</si>
  <si>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</si>
  <si>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</si>
  <si>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</si>
  <si>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</si>
  <si>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</si>
  <si>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</si>
  <si>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</si>
  <si>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</si>
  <si>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</si>
  <si>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</si>
  <si>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</si>
  <si>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</si>
  <si>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</si>
  <si>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</si>
  <si>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</si>
  <si>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</si>
  <si>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</si>
  <si>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</si>
  <si>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</si>
  <si>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</si>
  <si>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</si>
  <si>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</si>
  <si>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</si>
  <si>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</si>
  <si>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</si>
  <si>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</si>
  <si>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</si>
  <si>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</si>
  <si>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</si>
  <si>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</si>
  <si>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</si>
  <si>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</si>
  <si>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</si>
  <si>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</si>
  <si>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</si>
  <si>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</si>
  <si>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</si>
  <si>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</si>
  <si>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</si>
  <si>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</si>
  <si>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</si>
  <si>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</si>
  <si>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</si>
  <si>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</si>
  <si>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</si>
  <si>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</si>
  <si>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</si>
  <si>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</si>
  <si>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</si>
  <si>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</si>
  <si>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</si>
  <si>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</si>
  <si>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</si>
  <si>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</si>
  <si>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</si>
  <si>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</si>
  <si>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</si>
  <si>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</si>
  <si>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</si>
  <si>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</si>
  <si>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</si>
  <si>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</si>
  <si>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</si>
  <si>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</si>
  <si>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</si>
  <si>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</si>
  <si>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</si>
  <si>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</si>
  <si>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</si>
  <si>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</si>
  <si>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</si>
  <si>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</si>
  <si>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</si>
  <si>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</si>
  <si>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</si>
  <si>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</si>
  <si>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</si>
  <si>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</si>
  <si>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</si>
  <si>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</si>
  <si>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</si>
  <si>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</si>
  <si>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</si>
  <si>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</si>
  <si>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</si>
  <si>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</si>
  <si>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</si>
  <si>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</si>
  <si>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</si>
  <si>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</si>
  <si>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</si>
  <si>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</si>
  <si>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</si>
  <si>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</si>
  <si>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</si>
  <si>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</si>
  <si>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</si>
  <si>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</si>
  <si>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</si>
  <si>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</si>
  <si>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</si>
  <si>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</si>
  <si>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</si>
  <si>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</si>
  <si>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</si>
  <si>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</si>
  <si>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</si>
  <si>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</si>
  <si>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</si>
  <si>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</si>
  <si>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</si>
  <si>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</si>
  <si>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</si>
  <si>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</si>
  <si>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</si>
  <si>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</si>
  <si>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</si>
  <si>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</si>
  <si>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</si>
  <si>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</si>
  <si>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</si>
  <si>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</si>
  <si>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</si>
  <si>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</si>
  <si>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</si>
  <si>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</si>
  <si>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</si>
  <si>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</si>
  <si>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</si>
  <si>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</si>
  <si>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</si>
  <si>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</si>
  <si>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</si>
  <si>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</si>
  <si>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</si>
  <si>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</si>
  <si>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</si>
  <si>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</si>
  <si>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</si>
  <si>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</si>
  <si>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</si>
  <si>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</si>
  <si>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</si>
  <si>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</si>
  <si>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</si>
  <si>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</si>
  <si>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</si>
  <si>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</si>
  <si>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</si>
  <si>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</si>
  <si>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</si>
  <si>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</si>
  <si>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</si>
  <si>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</si>
  <si>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</si>
  <si>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</si>
  <si>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</si>
  <si>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</si>
  <si>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</si>
  <si>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</si>
  <si>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</si>
  <si>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</si>
  <si>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</si>
  <si>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</si>
  <si>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</si>
  <si>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</si>
  <si>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</si>
  <si>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</si>
  <si>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</si>
  <si>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</si>
  <si>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</si>
  <si>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</si>
  <si>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</si>
  <si>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</si>
  <si>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</si>
  <si>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</si>
  <si>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</si>
  <si>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</si>
  <si>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</si>
  <si>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</si>
  <si>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</si>
  <si>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</si>
  <si>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</si>
  <si>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</si>
  <si>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</si>
  <si>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</si>
  <si>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</si>
  <si>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</si>
  <si>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</si>
  <si>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</si>
  <si>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</si>
  <si>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</si>
  <si>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</si>
  <si>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</si>
  <si>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</si>
  <si>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</si>
  <si>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</si>
  <si>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</si>
  <si>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</si>
  <si>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</si>
  <si>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</si>
  <si>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</si>
  <si>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</si>
  <si>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</si>
  <si>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</si>
  <si>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</si>
  <si>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</si>
  <si>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</si>
  <si>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</si>
  <si>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</si>
  <si>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</si>
  <si>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</si>
  <si>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</si>
  <si>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</si>
  <si>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</si>
  <si>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</si>
  <si>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</si>
  <si>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</si>
  <si>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</si>
  <si>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</si>
  <si>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</si>
  <si>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</si>
  <si>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</si>
  <si>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</si>
  <si>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</si>
  <si>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</si>
  <si>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</si>
  <si>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</si>
  <si>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</si>
  <si>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</si>
  <si>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</si>
  <si>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</si>
  <si>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</si>
  <si>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</si>
  <si>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</si>
  <si>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</si>
  <si>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</si>
  <si>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</si>
  <si>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</si>
  <si>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</si>
  <si>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</si>
  <si>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</si>
  <si>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</si>
  <si>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</si>
  <si>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</si>
  <si>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</si>
  <si>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</si>
  <si>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</si>
  <si>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</si>
  <si>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</si>
  <si>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</si>
  <si>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</si>
  <si>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</si>
  <si>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</si>
  <si>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</si>
  <si>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</si>
  <si>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</si>
  <si>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</si>
  <si>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</si>
  <si>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</si>
  <si>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</si>
  <si>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</si>
  <si>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</si>
  <si>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</si>
  <si>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</si>
  <si>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</si>
  <si>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</si>
  <si>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</si>
  <si>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</si>
  <si>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</si>
  <si>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</si>
  <si>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</si>
  <si>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</si>
  <si>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</si>
  <si>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</si>
  <si>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</si>
  <si>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</si>
  <si>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</si>
  <si>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</si>
  <si>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</si>
  <si>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</si>
  <si>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</si>
  <si>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</si>
  <si>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</si>
  <si>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</si>
  <si>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</si>
  <si>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</si>
  <si>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</si>
  <si>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</si>
  <si>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</si>
  <si>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</si>
  <si>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</si>
  <si>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</si>
  <si>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</si>
  <si>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</si>
  <si>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</si>
  <si>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</si>
  <si>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</si>
  <si>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</si>
  <si>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</si>
  <si>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</si>
  <si>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</si>
  <si>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</si>
  <si>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</si>
  <si>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</si>
  <si>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</si>
  <si>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</si>
  <si>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</si>
  <si>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</si>
  <si>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</si>
  <si>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</si>
  <si>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</si>
  <si>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</si>
  <si>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</si>
  <si>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</si>
  <si>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</si>
  <si>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</si>
  <si>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</si>
  <si>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</si>
  <si>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</si>
  <si>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</si>
  <si>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</si>
  <si>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</si>
  <si>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</si>
  <si>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</si>
  <si>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</si>
  <si>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</si>
  <si>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</si>
  <si>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</si>
  <si>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</si>
  <si>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</si>
  <si>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</si>
  <si>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</si>
  <si>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</si>
  <si>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</si>
  <si>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</si>
  <si>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</si>
  <si>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</si>
  <si>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</si>
  <si>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</si>
  <si>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</si>
  <si>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</si>
  <si>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</si>
  <si>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</si>
  <si>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</si>
  <si>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</si>
  <si>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</si>
  <si>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</si>
  <si>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</si>
  <si>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</si>
  <si>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</si>
  <si>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</si>
  <si>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</si>
  <si>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</si>
  <si>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</si>
  <si>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</si>
  <si>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</si>
  <si>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</si>
  <si>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</si>
  <si>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</si>
  <si>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</si>
  <si>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</si>
  <si>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</si>
  <si>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</si>
  <si>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</si>
  <si>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</si>
  <si>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</si>
  <si>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</si>
  <si>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</si>
  <si>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</si>
  <si>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</si>
  <si>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</si>
  <si>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</si>
  <si>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</si>
  <si>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</si>
  <si>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</si>
  <si>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</si>
  <si>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</si>
  <si>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</si>
  <si>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</si>
  <si>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</si>
  <si>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</si>
  <si>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</si>
  <si>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</si>
  <si>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</si>
  <si>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</si>
  <si>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</si>
  <si>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</si>
  <si>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</si>
  <si>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</si>
  <si>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</si>
  <si>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</si>
  <si>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</si>
  <si>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</si>
  <si>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</si>
  <si>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</si>
  <si>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</si>
  <si>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</si>
  <si>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</si>
  <si>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</si>
  <si>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</si>
  <si>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</si>
  <si>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</si>
  <si>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</si>
  <si>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</si>
  <si>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</si>
  <si>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</si>
  <si>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</si>
  <si>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</si>
  <si>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</si>
  <si>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</si>
  <si>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</si>
  <si>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</si>
  <si>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</si>
  <si>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</si>
  <si>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</si>
  <si>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</si>
  <si>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</si>
  <si>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</si>
  <si>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</si>
  <si>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</si>
  <si>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</si>
  <si>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</si>
  <si>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</si>
  <si>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</si>
  <si>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</si>
  <si>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</si>
  <si>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</si>
  <si>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</si>
  <si>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</si>
  <si>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</si>
  <si>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</si>
  <si>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</si>
  <si>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</si>
  <si>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</si>
  <si>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</si>
  <si>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</si>
  <si>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</si>
  <si>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</si>
  <si>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</si>
  <si>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</si>
  <si>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</si>
  <si>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</si>
  <si>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</si>
  <si>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</si>
  <si>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</si>
  <si>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</si>
  <si>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</si>
  <si>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</si>
  <si>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</si>
  <si>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</si>
  <si>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</si>
  <si>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</si>
  <si>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</si>
  <si>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</si>
  <si>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</si>
  <si>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</si>
  <si>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</si>
  <si>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</si>
  <si>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</si>
  <si>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</si>
  <si>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</si>
  <si>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</si>
  <si>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</si>
  <si>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</si>
  <si>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</si>
  <si>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</si>
  <si>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</si>
  <si>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</si>
  <si>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</si>
  <si>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</si>
  <si>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</si>
  <si>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</si>
  <si>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</si>
  <si>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</si>
  <si>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</si>
  <si>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</si>
  <si>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</si>
  <si>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</si>
  <si>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</si>
  <si>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</si>
  <si>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</si>
  <si>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</si>
  <si>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</si>
  <si>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</si>
  <si>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</si>
  <si>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</si>
  <si>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</si>
  <si>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</si>
  <si>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</si>
  <si>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</si>
  <si>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</si>
  <si>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</si>
  <si>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</si>
  <si>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</si>
  <si>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</si>
  <si>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</si>
  <si>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</si>
  <si>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</si>
  <si>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</si>
  <si>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</si>
  <si>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</si>
  <si>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</si>
  <si>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</si>
  <si>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</si>
  <si>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</si>
  <si>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</si>
  <si>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</si>
  <si>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</si>
  <si>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</si>
  <si>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</si>
  <si>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</si>
  <si>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</si>
  <si>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</si>
  <si>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</si>
  <si>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</si>
  <si>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</si>
  <si>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</si>
  <si>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</si>
  <si>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</si>
  <si>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</si>
  <si>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</si>
  <si>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</si>
  <si>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</si>
  <si>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</si>
  <si>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</si>
  <si>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</si>
  <si>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</si>
  <si>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</si>
  <si>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</si>
  <si>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</si>
  <si>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</si>
  <si>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</si>
  <si>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</si>
  <si>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</si>
  <si>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</si>
  <si>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</si>
  <si>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</si>
  <si>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</si>
  <si>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</si>
  <si>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</si>
  <si>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</si>
  <si>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</si>
  <si>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</si>
  <si>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</si>
  <si>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</si>
  <si>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</si>
  <si>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</si>
  <si>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</si>
  <si>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</si>
  <si>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</si>
  <si>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</si>
  <si>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</si>
  <si>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</si>
  <si>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</si>
  <si>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</si>
  <si>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</si>
  <si>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</si>
  <si>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</si>
  <si>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</si>
  <si>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</si>
  <si>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</si>
  <si>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</si>
  <si>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</si>
  <si>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</si>
  <si>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</si>
  <si>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</si>
  <si>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</si>
  <si>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</si>
  <si>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</si>
  <si>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</si>
  <si>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</si>
  <si>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</si>
  <si>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</si>
  <si>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</si>
  <si>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</si>
  <si>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</si>
  <si>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</si>
  <si>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</si>
  <si>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</si>
  <si>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</si>
  <si>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</si>
  <si>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</si>
  <si>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</si>
  <si>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</si>
  <si>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</si>
  <si>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</si>
  <si>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</si>
  <si>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</si>
  <si>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</si>
  <si>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</si>
  <si>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</si>
  <si>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</si>
  <si>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</si>
  <si>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</si>
  <si>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</si>
  <si>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</si>
  <si>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</si>
  <si>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</si>
  <si>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</si>
  <si>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</si>
  <si>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</si>
  <si>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</si>
  <si>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</si>
  <si>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</si>
  <si>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</si>
  <si>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</si>
  <si>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</si>
  <si>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</si>
  <si>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</si>
  <si>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</si>
  <si>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</si>
  <si>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</si>
  <si>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</si>
  <si>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</si>
  <si>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</si>
  <si>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</si>
  <si>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</si>
  <si>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</si>
  <si>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</si>
  <si>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</si>
  <si>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</si>
  <si>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</si>
  <si>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</si>
  <si>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</si>
  <si>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</si>
  <si>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</si>
  <si>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</si>
  <si>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</si>
  <si>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</si>
  <si>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</si>
  <si>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</si>
  <si>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</si>
  <si>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</si>
  <si>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</si>
  <si>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</si>
  <si>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</si>
  <si>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</si>
  <si>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</si>
  <si>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</si>
  <si>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</si>
  <si>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</si>
  <si>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</si>
  <si>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</si>
  <si>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</si>
  <si>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</si>
  <si>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</si>
  <si>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</si>
  <si>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</si>
  <si>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</si>
  <si>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</si>
  <si>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</si>
  <si>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</si>
  <si>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</si>
  <si>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</si>
  <si>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</si>
  <si>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</si>
  <si>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</si>
  <si>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</si>
  <si>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</si>
  <si>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</si>
  <si>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</si>
  <si>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</si>
  <si>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</si>
  <si>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</si>
  <si>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</si>
  <si>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</si>
  <si>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</si>
  <si>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</si>
  <si>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</si>
  <si>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</si>
  <si>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</si>
  <si>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</si>
  <si>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</si>
  <si>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</si>
  <si>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</si>
  <si>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</si>
  <si>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</si>
  <si>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</si>
  <si>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</si>
  <si>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</si>
  <si>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</si>
  <si>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</si>
  <si>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</si>
  <si>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</si>
  <si>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</si>
  <si>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</si>
  <si>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</si>
  <si>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</si>
  <si>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</si>
  <si>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</si>
  <si>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</si>
  <si>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</si>
  <si>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</si>
  <si>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</si>
  <si>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</si>
  <si>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</si>
  <si>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</si>
  <si>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</si>
  <si>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</si>
  <si>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</si>
  <si>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</si>
  <si>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</si>
  <si>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</si>
  <si>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</si>
  <si>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</si>
  <si>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</si>
  <si>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</si>
  <si>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</si>
  <si>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</si>
  <si>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</si>
  <si>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</si>
  <si>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</si>
  <si>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</si>
  <si>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</si>
  <si>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</si>
  <si>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</si>
  <si>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</si>
  <si>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</si>
  <si>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</si>
  <si>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</si>
  <si>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</si>
  <si>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</si>
  <si>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</si>
  <si>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</si>
  <si>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</si>
  <si>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</si>
  <si>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</si>
  <si>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</si>
  <si>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</si>
  <si>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</si>
  <si>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</si>
  <si>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</si>
  <si>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</si>
  <si>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</si>
  <si>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</si>
  <si>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</si>
  <si>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</si>
  <si>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</si>
  <si>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</si>
  <si>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</si>
  <si>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</si>
  <si>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</si>
  <si>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</si>
  <si>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</si>
  <si>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</si>
  <si>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</si>
  <si>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</si>
  <si>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</si>
  <si>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</si>
  <si>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</si>
  <si>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</si>
  <si>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</si>
  <si>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</si>
  <si>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</si>
  <si>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</si>
  <si>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</si>
  <si>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</si>
  <si>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</si>
  <si>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</si>
  <si>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</si>
  <si>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</si>
  <si>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</si>
  <si>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</si>
  <si>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</si>
  <si>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</si>
  <si>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</si>
  <si>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</si>
  <si>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</si>
  <si>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</si>
  <si>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</si>
  <si>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</si>
  <si>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</si>
  <si>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</si>
  <si>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</si>
  <si>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</si>
  <si>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</si>
  <si>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</si>
  <si>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</si>
  <si>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</si>
  <si>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</si>
  <si>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</si>
  <si>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</si>
  <si>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</si>
  <si>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</si>
  <si>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</si>
  <si>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</si>
  <si>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</si>
  <si>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</si>
  <si>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</si>
  <si>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</si>
  <si>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</si>
  <si>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</si>
  <si>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</si>
  <si>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</si>
  <si>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</si>
  <si>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</si>
  <si>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</si>
  <si>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</si>
  <si>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</si>
  <si>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</si>
  <si>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</si>
  <si>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</si>
  <si>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</si>
  <si>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</si>
  <si>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</si>
  <si>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</si>
  <si>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</si>
  <si>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</si>
  <si>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</si>
  <si>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</si>
  <si>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</si>
  <si>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</si>
  <si>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</si>
  <si>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</si>
  <si>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</si>
  <si>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</si>
  <si>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</si>
  <si>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</si>
  <si>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</si>
  <si>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</si>
  <si>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</si>
  <si>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</si>
  <si>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</si>
  <si>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</si>
  <si>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</si>
  <si>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</si>
  <si>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</si>
  <si>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</si>
  <si>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</si>
  <si>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</si>
  <si>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</si>
  <si>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</si>
  <si>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</si>
  <si>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</si>
  <si>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</si>
  <si>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</si>
  <si>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</si>
  <si>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</si>
  <si>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</si>
  <si>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</si>
  <si>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</si>
  <si>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</si>
  <si>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</si>
  <si>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</si>
  <si>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</si>
  <si>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</si>
  <si>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</si>
  <si>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</si>
  <si>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</si>
  <si>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</si>
  <si>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</si>
  <si>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</si>
  <si>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</si>
  <si>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</si>
  <si>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</si>
  <si>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</si>
  <si>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</si>
  <si>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</si>
  <si>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</si>
  <si>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</si>
  <si>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</si>
  <si>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</si>
  <si>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</si>
  <si>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</si>
  <si>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</si>
  <si>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</si>
  <si>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</si>
  <si>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</si>
  <si>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</si>
  <si>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</si>
  <si>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</si>
  <si>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</si>
  <si>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</si>
  <si>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</si>
  <si>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</si>
  <si>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</si>
  <si>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</si>
  <si>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</si>
  <si>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</si>
  <si>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</si>
  <si>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</si>
  <si>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</si>
  <si>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</si>
  <si>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</si>
  <si>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</si>
  <si>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</si>
  <si>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</si>
  <si>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</si>
  <si>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</si>
  <si>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</si>
  <si>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</si>
  <si>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</si>
  <si>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</si>
  <si>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</si>
  <si>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</si>
  <si>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</si>
  <si>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</si>
  <si>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</si>
  <si>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</si>
  <si>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</si>
  <si>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</si>
  <si>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</si>
  <si>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</si>
  <si>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</si>
  <si>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</si>
  <si>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</si>
  <si>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</si>
  <si>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</si>
  <si>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</si>
  <si>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</si>
  <si>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</si>
  <si>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</si>
  <si>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</si>
  <si>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</si>
  <si>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</si>
  <si>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</si>
  <si>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</si>
  <si>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</si>
  <si>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</si>
  <si>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</si>
  <si>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</si>
  <si>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</si>
  <si>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</si>
  <si>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</si>
  <si>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</si>
  <si>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</si>
  <si>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</si>
  <si>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</si>
  <si>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</si>
  <si>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</si>
  <si>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</si>
  <si>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</si>
  <si>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</si>
  <si>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</si>
  <si>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</si>
  <si>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</si>
  <si>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</si>
  <si>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</si>
  <si>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</si>
  <si>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</si>
  <si>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</si>
  <si>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</si>
  <si>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</si>
  <si>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</si>
  <si>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</si>
  <si>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</si>
  <si>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</si>
  <si>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</si>
  <si>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</si>
  <si>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</si>
  <si>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</si>
  <si>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</si>
  <si>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</si>
  <si>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</si>
  <si>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</si>
  <si>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</si>
  <si>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</si>
  <si>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</si>
  <si>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</si>
  <si>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</si>
  <si>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</si>
  <si>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</si>
  <si>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</si>
  <si>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</si>
  <si>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</si>
  <si>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</si>
  <si>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</si>
  <si>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</si>
  <si>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</si>
  <si>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</si>
  <si>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</si>
  <si>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</si>
  <si>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</si>
  <si>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</si>
  <si>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</si>
  <si>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</si>
  <si>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</si>
  <si>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</si>
  <si>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</si>
  <si>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</si>
  <si>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</si>
  <si>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</si>
  <si>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</si>
  <si>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</si>
  <si>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</si>
  <si>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</si>
  <si>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</si>
  <si>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</si>
  <si>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</si>
  <si>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</si>
  <si>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</si>
  <si>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</si>
  <si>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</si>
  <si>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</si>
  <si>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</si>
  <si>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</si>
  <si>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</si>
  <si>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</si>
  <si>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</si>
  <si>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</si>
  <si>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</si>
  <si>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</si>
  <si>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</si>
  <si>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</si>
  <si>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</si>
  <si>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</si>
  <si>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</si>
  <si>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</si>
  <si>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</si>
  <si>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</si>
  <si>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</si>
  <si>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</si>
  <si>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</si>
  <si>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</si>
  <si>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</si>
  <si>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</si>
  <si>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</si>
  <si>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</si>
  <si>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</si>
  <si>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</si>
  <si>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</si>
  <si>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</si>
  <si>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</si>
  <si>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</si>
  <si>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</si>
  <si>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</si>
  <si>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</si>
  <si>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</si>
  <si>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</si>
  <si>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</si>
  <si>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</si>
  <si>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</si>
  <si>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</si>
  <si>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</si>
  <si>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</si>
  <si>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</si>
  <si>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</si>
  <si>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</si>
  <si>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</si>
  <si>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</si>
  <si>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</si>
  <si>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</si>
  <si>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</si>
  <si>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</si>
  <si>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</si>
  <si>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</si>
  <si>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</si>
  <si>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</si>
  <si>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</si>
  <si>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</si>
  <si>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</si>
  <si>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</si>
  <si>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</si>
  <si>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</si>
  <si>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</si>
  <si>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</si>
  <si>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</si>
  <si>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</si>
  <si>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</si>
  <si>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</si>
  <si>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</si>
  <si>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</si>
  <si>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</si>
  <si>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</si>
  <si>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</si>
  <si>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</si>
  <si>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</si>
  <si>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</si>
  <si>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</si>
  <si>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</si>
  <si>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</si>
  <si>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</si>
  <si>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</si>
  <si>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</si>
  <si>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</si>
  <si>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</si>
  <si>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</si>
  <si>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</si>
  <si>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</si>
  <si>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</si>
  <si>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</si>
  <si>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</si>
  <si>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</si>
  <si>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</si>
  <si>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</si>
  <si>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</si>
  <si>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</si>
  <si>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</si>
  <si>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</si>
  <si>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</si>
  <si>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</si>
  <si>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</si>
  <si>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</si>
  <si>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</si>
  <si>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</si>
  <si>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</si>
  <si>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</si>
  <si>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</si>
  <si>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</si>
  <si>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</si>
  <si>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</si>
  <si>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</si>
  <si>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</si>
  <si>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</si>
  <si>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</si>
  <si>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</si>
  <si>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</si>
  <si>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</si>
  <si>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</si>
  <si>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</si>
  <si>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</si>
  <si>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</si>
  <si>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</si>
  <si>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</si>
  <si>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</si>
  <si>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</si>
  <si>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</si>
  <si>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</si>
  <si>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</si>
  <si>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</si>
  <si>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</si>
  <si>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</si>
  <si>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</si>
  <si>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</si>
  <si>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</si>
  <si>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</si>
  <si>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</si>
  <si>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</si>
  <si>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</si>
  <si>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</si>
  <si>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</si>
  <si>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</si>
  <si>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</si>
  <si>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</si>
  <si>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</si>
  <si>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</si>
  <si>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</si>
  <si>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</si>
  <si>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</si>
  <si>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</si>
  <si>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</si>
  <si>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</si>
  <si>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</si>
  <si>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</si>
  <si>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</si>
  <si>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</si>
  <si>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</si>
  <si>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</si>
  <si>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</si>
  <si>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</si>
  <si>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</si>
  <si>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</si>
  <si>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</si>
  <si>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</si>
  <si>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</si>
  <si>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</si>
  <si>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</si>
  <si>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</si>
  <si>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</si>
  <si>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</si>
  <si>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</si>
  <si>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</si>
  <si>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</si>
  <si>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</si>
  <si>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</si>
  <si>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</si>
  <si>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</si>
  <si>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</si>
  <si>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</si>
  <si>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</si>
  <si>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</si>
  <si>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</si>
  <si>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</si>
  <si>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</si>
  <si>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</si>
  <si>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</si>
  <si>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</si>
  <si>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</si>
  <si>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</si>
  <si>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</si>
  <si>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</si>
  <si>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</si>
  <si>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</si>
  <si>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</si>
  <si>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</si>
  <si>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</si>
  <si>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</si>
  <si>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</si>
  <si>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</si>
  <si>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</si>
  <si>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</si>
  <si>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</si>
  <si>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</si>
  <si>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</si>
  <si>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</si>
  <si>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</si>
  <si>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</si>
  <si>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</si>
  <si>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</si>
  <si>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</si>
  <si>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</si>
  <si>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</si>
  <si>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</si>
  <si>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</si>
  <si>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</si>
  <si>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</si>
  <si>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</si>
  <si>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</si>
  <si>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</si>
  <si>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</si>
  <si>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</si>
  <si>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</si>
  <si>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</si>
  <si>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</si>
  <si>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</si>
  <si>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</si>
  <si>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</si>
  <si>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</si>
  <si>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</si>
  <si>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</si>
  <si>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</si>
  <si>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</si>
  <si>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</si>
  <si>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</si>
  <si>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</si>
  <si>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</si>
  <si>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</si>
  <si>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</si>
  <si>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</si>
  <si>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</si>
  <si>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</si>
  <si>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</si>
  <si>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</si>
  <si>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</si>
  <si>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</si>
  <si>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</si>
  <si>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</si>
  <si>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</si>
  <si>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</si>
  <si>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</si>
  <si>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</si>
  <si>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</si>
  <si>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</si>
  <si>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</si>
  <si>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</si>
  <si>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</si>
  <si>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</si>
  <si>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</si>
  <si>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</si>
  <si>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</si>
  <si>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</si>
  <si>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</si>
  <si>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</si>
  <si>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</si>
  <si>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</si>
  <si>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</si>
  <si>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</si>
  <si>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</si>
  <si>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</si>
  <si>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</si>
  <si>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</si>
  <si>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</si>
  <si>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</si>
  <si>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</si>
  <si>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</si>
  <si>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</si>
  <si>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</si>
  <si>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</si>
  <si>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</si>
  <si>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</si>
  <si>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</si>
  <si>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</si>
  <si>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</si>
  <si>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</si>
  <si>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</si>
  <si>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</si>
  <si>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</si>
  <si>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</si>
  <si>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</si>
  <si>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</si>
  <si>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</si>
  <si>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</si>
  <si>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</si>
  <si>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</si>
  <si>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</si>
  <si>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</si>
  <si>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</si>
  <si>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</si>
  <si>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</si>
  <si>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</si>
  <si>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</si>
  <si>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</si>
  <si>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</si>
  <si>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</si>
  <si>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</si>
  <si>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</si>
  <si>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</si>
  <si>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</si>
  <si>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</si>
  <si>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</si>
  <si>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</si>
  <si>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</si>
  <si>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</si>
  <si>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</si>
  <si>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</si>
  <si>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</si>
  <si>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</si>
  <si>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</si>
  <si>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</si>
  <si>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</si>
  <si>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</si>
  <si>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</si>
  <si>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</si>
  <si>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</si>
  <si>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</si>
  <si>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</si>
  <si>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</si>
  <si>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</si>
  <si>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</si>
  <si>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</si>
  <si>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</si>
  <si>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</si>
  <si>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</si>
  <si>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</si>
  <si>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</si>
  <si>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</si>
  <si>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</si>
  <si>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</si>
  <si>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</si>
  <si>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</si>
  <si>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</si>
  <si>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</si>
  <si>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</si>
  <si>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</si>
  <si>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</si>
  <si>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</si>
  <si>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</si>
  <si>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</si>
  <si>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</si>
  <si>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</si>
  <si>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</si>
  <si>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</si>
  <si>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</si>
  <si>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</si>
  <si>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</si>
  <si>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</si>
  <si>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</si>
  <si>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</si>
  <si>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</si>
  <si>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</si>
  <si>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</si>
  <si>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</si>
  <si>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</si>
  <si>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</si>
  <si>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</si>
  <si>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</si>
  <si>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</si>
  <si>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</si>
  <si>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</si>
  <si>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</si>
  <si>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</si>
  <si>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</si>
  <si>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</si>
  <si>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</si>
  <si>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</si>
  <si>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</si>
  <si>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</si>
  <si>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</si>
  <si>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</si>
  <si>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</si>
  <si>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</si>
  <si>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</si>
  <si>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</si>
  <si>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</si>
  <si>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</si>
  <si>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</si>
  <si>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</si>
  <si>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</si>
  <si>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</si>
  <si>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</si>
  <si>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</si>
  <si>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</si>
  <si>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</si>
  <si>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</si>
  <si>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</si>
  <si>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</si>
  <si>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</si>
  <si>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</si>
  <si>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</si>
  <si>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</si>
  <si>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</si>
  <si>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</si>
  <si>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</si>
  <si>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</si>
  <si>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</si>
  <si>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</si>
  <si>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</si>
  <si>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</si>
  <si>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</si>
  <si>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</si>
  <si>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</si>
  <si>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</si>
  <si>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</si>
  <si>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</si>
  <si>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</si>
  <si>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</si>
  <si>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</si>
  <si>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</si>
  <si>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</si>
  <si>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</si>
  <si>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</si>
  <si>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</si>
  <si>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</si>
  <si>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</si>
  <si>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</si>
  <si>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</si>
  <si>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</si>
  <si>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</si>
  <si>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</si>
  <si>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</si>
  <si>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</si>
  <si>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</si>
  <si>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</si>
  <si>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</si>
  <si>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</si>
  <si>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</si>
  <si>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</si>
  <si>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</si>
  <si>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</si>
  <si>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</si>
  <si>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</si>
  <si>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</si>
  <si>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</si>
  <si>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</si>
  <si>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</si>
  <si>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</si>
  <si>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</si>
  <si>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</si>
  <si>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</si>
  <si>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</si>
  <si>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</si>
  <si>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</si>
  <si>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</si>
  <si>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</si>
  <si>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</si>
  <si>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</si>
  <si>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</si>
  <si>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</si>
  <si>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</si>
  <si>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</si>
  <si>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</si>
  <si>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</si>
  <si>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</si>
  <si>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</si>
  <si>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</si>
  <si>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</si>
  <si>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</si>
  <si>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</si>
  <si>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</si>
  <si>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</si>
  <si>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</si>
  <si>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</si>
  <si>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</si>
  <si>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</si>
  <si>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</si>
  <si>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</si>
  <si>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</si>
  <si>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</si>
  <si>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</si>
  <si>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</si>
  <si>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</si>
  <si>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</si>
  <si>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</si>
  <si>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</si>
  <si>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</si>
  <si>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</si>
  <si>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</si>
  <si>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</si>
  <si>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</si>
  <si>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</si>
  <si>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</si>
  <si>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</si>
  <si>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</si>
  <si>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</si>
  <si>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</si>
  <si>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</si>
  <si>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</si>
  <si>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</si>
  <si>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</si>
  <si>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</si>
  <si>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</si>
  <si>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</si>
  <si>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</si>
  <si>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</si>
  <si>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</si>
  <si>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</si>
  <si>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</si>
  <si>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</si>
  <si>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</si>
  <si>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</si>
  <si>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</si>
  <si>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</si>
  <si>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</si>
  <si>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</si>
  <si>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</si>
  <si>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</si>
  <si>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</si>
  <si>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</si>
  <si>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</si>
  <si>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</si>
  <si>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</si>
  <si>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</si>
  <si>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</si>
  <si>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</si>
  <si>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</si>
  <si>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</si>
  <si>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</si>
  <si>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</si>
  <si>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</si>
  <si>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</si>
  <si>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</si>
  <si>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</si>
  <si>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</si>
  <si>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</si>
  <si>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</si>
  <si>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</si>
  <si>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</si>
  <si>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</si>
  <si>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</si>
  <si>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</si>
  <si>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</si>
  <si>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</si>
  <si>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</si>
  <si>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</si>
  <si>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</si>
  <si>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</si>
  <si>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</si>
  <si>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</si>
  <si>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</si>
  <si>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</si>
  <si>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</si>
  <si>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</si>
  <si>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</si>
  <si>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</si>
  <si>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</si>
  <si>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</si>
  <si>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</si>
  <si>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</si>
  <si>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</si>
  <si>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</si>
  <si>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</si>
  <si>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</si>
  <si>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</si>
  <si>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</si>
  <si>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</si>
  <si>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</si>
  <si>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</si>
  <si>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</si>
  <si>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</si>
  <si>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</si>
  <si>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</si>
  <si>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</si>
  <si>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</si>
  <si>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</si>
  <si>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</si>
  <si>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</si>
  <si>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</si>
  <si>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</si>
  <si>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</si>
  <si>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</si>
  <si>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</si>
  <si>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</si>
  <si>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</si>
  <si>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</si>
  <si>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</si>
  <si>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</si>
  <si>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</si>
  <si>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</si>
  <si>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</si>
  <si>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</si>
  <si>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</si>
  <si>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</si>
  <si>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</si>
  <si>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</si>
  <si>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</si>
  <si>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</si>
  <si>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</si>
  <si>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</si>
  <si>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</si>
  <si>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</si>
  <si>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</si>
  <si>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</si>
  <si>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</si>
  <si>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</si>
  <si>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</si>
  <si>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</si>
  <si>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</si>
  <si>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</si>
  <si>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</si>
  <si>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</si>
  <si>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</si>
  <si>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</si>
  <si>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</si>
  <si>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</si>
  <si>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</si>
  <si>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</si>
  <si>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</si>
  <si>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</si>
  <si>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</si>
  <si>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</si>
  <si>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</si>
  <si>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</si>
  <si>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</si>
  <si>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</si>
  <si>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</si>
  <si>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</si>
  <si>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</si>
  <si>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</si>
  <si>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</si>
  <si>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</si>
  <si>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</si>
  <si>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</si>
  <si>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</si>
  <si>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</si>
  <si>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</si>
  <si>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</si>
  <si>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</si>
  <si>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</si>
  <si>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</si>
  <si>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</si>
  <si>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</si>
  <si>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</si>
  <si>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</si>
  <si>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</si>
  <si>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</si>
  <si>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</si>
  <si>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</si>
  <si>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</si>
  <si>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</si>
  <si>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</si>
  <si>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</si>
  <si>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</si>
  <si>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</si>
  <si>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</si>
  <si>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</si>
  <si>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</si>
  <si>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</si>
  <si>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</si>
  <si>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</si>
  <si>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</si>
  <si>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</si>
  <si>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</si>
  <si>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</si>
  <si>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</si>
  <si>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</si>
  <si>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</si>
  <si>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</si>
  <si>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</si>
  <si>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</si>
  <si>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</si>
  <si>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</si>
  <si>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</si>
  <si>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</si>
  <si>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</si>
  <si>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</si>
  <si>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</si>
  <si>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</si>
  <si>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</si>
  <si>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</si>
  <si>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</si>
  <si>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</si>
  <si>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</si>
  <si>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</si>
  <si>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</si>
  <si>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</si>
  <si>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</si>
  <si>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</si>
  <si>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</si>
  <si>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</si>
  <si>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</si>
  <si>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</si>
  <si>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</si>
  <si>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</si>
  <si>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</si>
  <si>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</si>
  <si>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</si>
  <si>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</si>
  <si>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</si>
  <si>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</si>
  <si>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</si>
  <si>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</si>
  <si>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</si>
  <si>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</si>
  <si>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</si>
  <si>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</si>
  <si>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</si>
  <si>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</si>
  <si>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</si>
  <si>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</si>
  <si>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</si>
  <si>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</si>
  <si>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</si>
  <si>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</si>
  <si>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</si>
  <si>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</si>
  <si>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</si>
  <si>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</si>
  <si>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</si>
  <si>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</si>
  <si>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</si>
  <si>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</si>
  <si>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</si>
  <si>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</si>
  <si>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</si>
  <si>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</si>
  <si>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</si>
  <si>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</si>
  <si>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</si>
  <si>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</si>
  <si>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</si>
  <si>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</si>
  <si>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</si>
  <si>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</si>
  <si>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</si>
  <si>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</si>
  <si>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</si>
  <si>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</si>
  <si>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</si>
  <si>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</si>
  <si>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</si>
  <si>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</si>
  <si>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</si>
  <si>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</si>
  <si>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</si>
  <si>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</si>
  <si>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</si>
  <si>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</si>
  <si>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</si>
  <si>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</si>
  <si>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</si>
  <si>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</si>
  <si>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</si>
  <si>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</si>
  <si>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</si>
  <si>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</si>
  <si>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</si>
  <si>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</si>
  <si>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</si>
  <si>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</si>
  <si>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</si>
  <si>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</si>
  <si>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</si>
  <si>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</si>
  <si>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</si>
  <si>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</si>
  <si>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</si>
  <si>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</si>
  <si>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</si>
  <si>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</si>
  <si>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</si>
  <si>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</si>
  <si>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</si>
  <si>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</si>
  <si>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</si>
  <si>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</si>
  <si>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</si>
  <si>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</si>
  <si>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</si>
  <si>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</si>
  <si>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</si>
  <si>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</si>
  <si>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</si>
  <si>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</si>
  <si>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</si>
  <si>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</si>
  <si>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</si>
  <si>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</si>
  <si>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</si>
  <si>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</si>
  <si>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</si>
  <si>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</si>
  <si>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</si>
  <si>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</si>
  <si>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</si>
  <si>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</si>
  <si>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</si>
  <si>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</si>
  <si>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</si>
  <si>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</si>
  <si>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</si>
  <si>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</si>
  <si>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</si>
  <si>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</si>
  <si>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</si>
  <si>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</si>
  <si>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</si>
  <si>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</si>
  <si>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</si>
  <si>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</si>
  <si>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</si>
  <si>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</si>
  <si>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</si>
  <si>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</si>
  <si>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</si>
  <si>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</si>
  <si>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</si>
  <si>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</si>
  <si>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</si>
  <si>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</si>
  <si>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</si>
  <si>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</si>
  <si>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</si>
  <si>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</si>
  <si>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</si>
  <si>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</si>
  <si>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</si>
  <si>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</si>
  <si>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</si>
  <si>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</si>
  <si>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</si>
  <si>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</si>
  <si>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</si>
  <si>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</si>
  <si>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</si>
  <si>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</si>
  <si>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</si>
  <si>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</si>
  <si>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</si>
  <si>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</si>
  <si>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</si>
  <si>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</si>
  <si>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</si>
  <si>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</si>
  <si>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</si>
  <si>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</si>
  <si>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</si>
  <si>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</si>
  <si>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</si>
  <si>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</si>
  <si>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</si>
  <si>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</si>
  <si>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</si>
  <si>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</si>
  <si>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</si>
  <si>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</si>
  <si>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</si>
  <si>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</si>
  <si>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</si>
  <si>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</si>
  <si>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</si>
  <si>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</si>
  <si>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</si>
  <si>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</si>
  <si>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</si>
  <si>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</si>
  <si>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</si>
  <si>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</si>
  <si>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</si>
  <si>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</si>
  <si>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</si>
  <si>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</si>
  <si>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</si>
  <si>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</si>
  <si>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</si>
  <si>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</si>
  <si>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</si>
  <si>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</si>
  <si>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</si>
  <si>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</si>
  <si>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</si>
  <si>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</si>
  <si>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</si>
  <si>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</si>
  <si>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</si>
  <si>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</si>
  <si>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</si>
  <si>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</si>
  <si>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</si>
  <si>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</si>
  <si>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</si>
  <si>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</si>
  <si>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</si>
  <si>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</si>
  <si>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</si>
  <si>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</si>
  <si>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</si>
  <si>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</si>
  <si>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</si>
  <si>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</si>
  <si>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</si>
  <si>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</si>
  <si>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</si>
  <si>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</si>
  <si>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</si>
  <si>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</si>
  <si>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</si>
  <si>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</si>
  <si>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</si>
  <si>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</si>
  <si>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</si>
  <si>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</si>
  <si>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</si>
  <si>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</si>
  <si>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</si>
  <si>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</si>
  <si>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</si>
  <si>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</si>
  <si>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</si>
  <si>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</si>
  <si>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</si>
  <si>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</si>
  <si>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</si>
  <si>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</si>
  <si>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</si>
  <si>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</si>
  <si>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</si>
  <si>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</si>
  <si>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</si>
  <si>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</si>
  <si>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</si>
  <si>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</si>
  <si>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</si>
  <si>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</si>
  <si>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</si>
  <si>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</si>
  <si>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</si>
  <si>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</si>
  <si>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</si>
  <si>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</si>
  <si>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</si>
  <si>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</si>
  <si>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</si>
  <si>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</si>
  <si>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</si>
  <si>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</si>
  <si>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</si>
  <si>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</si>
  <si>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</si>
  <si>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</si>
  <si>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</si>
  <si>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</si>
  <si>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</si>
  <si>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</si>
  <si>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</si>
  <si>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</si>
  <si>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</si>
  <si>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</si>
  <si>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</si>
  <si>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</si>
  <si>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</si>
  <si>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</si>
  <si>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</si>
  <si>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</si>
  <si>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</si>
  <si>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</si>
  <si>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</si>
  <si>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</si>
  <si>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</si>
  <si>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</si>
  <si>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</si>
  <si>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</si>
  <si>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</si>
  <si>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</si>
  <si>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</si>
  <si>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</si>
  <si>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</si>
  <si>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</si>
  <si>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</si>
  <si>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</si>
  <si>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</si>
  <si>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</si>
  <si>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</si>
  <si>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</si>
  <si>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</si>
  <si>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</si>
  <si>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</si>
  <si>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</si>
  <si>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</si>
  <si>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</si>
  <si>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</si>
  <si>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</si>
  <si>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</si>
  <si>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</si>
  <si>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</si>
  <si>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</si>
  <si>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</si>
  <si>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</si>
  <si>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</si>
  <si>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</si>
  <si>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</si>
  <si>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</si>
  <si>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</si>
  <si>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</si>
  <si>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</si>
  <si>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</si>
  <si>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</si>
  <si>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</si>
  <si>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</si>
  <si>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</si>
  <si>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</si>
  <si>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</si>
  <si>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</si>
  <si>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</si>
  <si>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</si>
  <si>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</si>
  <si>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</si>
  <si>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</si>
  <si>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</si>
  <si>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</si>
  <si>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</si>
  <si>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</si>
  <si>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</si>
  <si>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</si>
  <si>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</si>
  <si>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</si>
  <si>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</si>
  <si>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</si>
  <si>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</si>
  <si>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</si>
  <si>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</si>
  <si>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</si>
  <si>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</si>
  <si>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</si>
  <si>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</si>
  <si>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</si>
  <si>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</si>
  <si>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</si>
  <si>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</si>
  <si>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</si>
  <si>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</si>
  <si>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</si>
  <si>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</si>
  <si>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</si>
  <si>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</si>
  <si>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</si>
  <si>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</si>
  <si>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</si>
  <si>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</si>
  <si>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</si>
  <si>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</si>
  <si>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</si>
  <si>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</si>
  <si>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</si>
  <si>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</si>
  <si>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</si>
  <si>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</si>
  <si>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</si>
  <si>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</si>
  <si>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</si>
  <si>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</si>
  <si>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</si>
  <si>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</si>
  <si>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</si>
  <si>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</si>
  <si>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</si>
  <si>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</si>
  <si>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</si>
  <si>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</si>
  <si>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</si>
  <si>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</si>
  <si>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</si>
  <si>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</si>
  <si>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</si>
  <si>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</si>
  <si>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</si>
  <si>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</si>
  <si>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</si>
  <si>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</si>
  <si>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</si>
  <si>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</si>
  <si>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</si>
  <si>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</si>
  <si>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</si>
  <si>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</si>
  <si>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</si>
  <si>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</si>
  <si>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</si>
  <si>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</si>
  <si>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</si>
  <si>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</si>
  <si>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</si>
  <si>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</si>
  <si>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</si>
  <si>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</si>
  <si>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</si>
  <si>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</si>
  <si>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</si>
  <si>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</si>
  <si>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</si>
  <si>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</si>
  <si>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</si>
  <si>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</si>
  <si>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</si>
  <si>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</si>
  <si>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</si>
  <si>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</si>
  <si>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</si>
  <si>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</si>
  <si>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</si>
  <si>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</si>
  <si>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</si>
  <si>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</si>
  <si>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</si>
  <si>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</si>
  <si>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</si>
  <si>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</si>
  <si>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</si>
  <si>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</si>
  <si>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</si>
  <si>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</si>
  <si>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</si>
  <si>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</si>
  <si>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</si>
  <si>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</si>
  <si>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</si>
  <si>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</si>
  <si>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</si>
  <si>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</si>
  <si>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</si>
  <si>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</si>
  <si>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</si>
  <si>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</si>
  <si>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</si>
  <si>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</si>
  <si>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</si>
  <si>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</si>
  <si>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</si>
  <si>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</si>
  <si>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</si>
  <si>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</si>
  <si>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</si>
  <si>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</si>
  <si>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</si>
  <si>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</si>
  <si>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</si>
  <si>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</si>
  <si>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</si>
  <si>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</si>
  <si>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</si>
  <si>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</si>
  <si>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</si>
  <si>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</si>
  <si>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</si>
  <si>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</si>
  <si>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</si>
  <si>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</si>
  <si>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</si>
  <si>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</si>
  <si>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</si>
  <si>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</si>
  <si>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</si>
  <si>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</si>
  <si>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</si>
  <si>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</si>
  <si>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</si>
  <si>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</si>
  <si>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</si>
  <si>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</si>
  <si>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</si>
  <si>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</si>
  <si>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</si>
  <si>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</si>
  <si>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</si>
  <si>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</si>
  <si>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</si>
  <si>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</si>
  <si>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</si>
  <si>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</si>
  <si>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</si>
  <si>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</si>
  <si>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</si>
  <si>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</si>
  <si>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</si>
  <si>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</si>
  <si>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</si>
  <si>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</si>
  <si>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</si>
  <si>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</si>
  <si>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</si>
  <si>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</si>
  <si>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</si>
  <si>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</si>
  <si>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</si>
  <si>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</si>
  <si>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</si>
  <si>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</si>
  <si>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</si>
  <si>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</si>
  <si>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</si>
  <si>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</si>
  <si>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</si>
  <si>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</si>
  <si>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</si>
  <si>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</si>
  <si>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</si>
  <si>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</si>
  <si>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</si>
  <si>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</si>
  <si>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</si>
  <si>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</si>
  <si>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</si>
  <si>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</si>
  <si>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</si>
  <si>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</si>
  <si>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</si>
  <si>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</si>
  <si>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</si>
  <si>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</si>
  <si>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</si>
  <si>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</si>
  <si>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</si>
  <si>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</si>
  <si>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</si>
  <si>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</si>
  <si>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</si>
  <si>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</si>
  <si>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</si>
  <si>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</si>
  <si>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</si>
  <si>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</si>
  <si>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</si>
  <si>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</si>
  <si>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</si>
  <si>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</si>
  <si>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</si>
  <si>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</si>
  <si>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</si>
  <si>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</si>
  <si>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</si>
  <si>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</si>
  <si>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</si>
  <si>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</si>
  <si>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</si>
  <si>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</si>
  <si>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</si>
  <si>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</si>
  <si>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</si>
  <si>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</si>
  <si>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</si>
  <si>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</si>
  <si>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</si>
  <si>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</si>
  <si>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</si>
  <si>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</si>
  <si>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</si>
  <si>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</si>
  <si>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</si>
  <si>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</si>
  <si>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</si>
  <si>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</si>
  <si>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</si>
  <si>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</si>
  <si>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</si>
  <si>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</si>
  <si>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</si>
  <si>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</si>
  <si>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</si>
  <si>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</si>
  <si>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</si>
  <si>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</si>
  <si>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</si>
  <si>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</si>
  <si>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</si>
  <si>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</si>
  <si>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</si>
  <si>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</si>
  <si>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</si>
  <si>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</si>
  <si>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</si>
  <si>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</si>
  <si>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</si>
  <si>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</si>
  <si>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</si>
  <si>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</si>
  <si>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</si>
  <si>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</si>
  <si>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</si>
  <si>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</si>
  <si>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</si>
  <si>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</si>
  <si>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</si>
  <si>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</si>
  <si>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</si>
  <si>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</si>
  <si>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</si>
  <si>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</si>
  <si>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</si>
  <si>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</si>
  <si>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</si>
  <si>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</si>
  <si>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</si>
  <si>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</si>
  <si>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</si>
  <si>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</si>
  <si>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</si>
  <si>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</si>
  <si>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</si>
  <si>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</si>
  <si>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</si>
  <si>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</si>
  <si>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</si>
  <si>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</si>
  <si>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</si>
  <si>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</si>
  <si>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</si>
  <si>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</si>
  <si>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</si>
  <si>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</si>
  <si>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</si>
  <si>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</si>
  <si>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</si>
  <si>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</si>
  <si>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</si>
  <si>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</si>
  <si>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</si>
  <si>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</si>
  <si>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</si>
  <si>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</si>
  <si>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</si>
  <si>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</si>
  <si>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</si>
  <si>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</si>
  <si>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</si>
  <si>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</si>
  <si>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</si>
  <si>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</si>
  <si>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</si>
  <si>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</si>
  <si>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</si>
  <si>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</si>
  <si>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</si>
  <si>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</si>
  <si>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</si>
  <si>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</si>
  <si>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</si>
  <si>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</si>
  <si>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</si>
  <si>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</si>
  <si>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</si>
  <si>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</si>
  <si>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</si>
  <si>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</si>
  <si>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</si>
  <si>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</si>
  <si>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</si>
  <si>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</si>
  <si>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</si>
  <si>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</si>
  <si>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</si>
  <si>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</si>
  <si>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</si>
  <si>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</si>
  <si>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</si>
  <si>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</si>
  <si>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</si>
  <si>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</si>
  <si>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</si>
  <si>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</si>
  <si>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</si>
  <si>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</si>
  <si>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</si>
  <si>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</si>
  <si>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</si>
  <si>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</si>
  <si>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</si>
  <si>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</si>
  <si>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</si>
  <si>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</si>
  <si>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</si>
  <si>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</si>
  <si>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</si>
  <si>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</si>
  <si>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</si>
  <si>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</si>
  <si>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</si>
  <si>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</si>
  <si>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</si>
  <si>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</si>
  <si>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</si>
  <si>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</si>
  <si>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</si>
  <si>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</si>
  <si>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</si>
  <si>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</si>
  <si>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</si>
  <si>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</si>
  <si>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</si>
  <si>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</si>
  <si>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</si>
  <si>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</si>
  <si>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</si>
  <si>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</si>
  <si>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</si>
  <si>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</si>
  <si>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</si>
  <si>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</si>
  <si>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</si>
  <si>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</si>
  <si>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</si>
  <si>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</si>
  <si>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</si>
  <si>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</si>
  <si>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</si>
  <si>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</si>
  <si>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</si>
  <si>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</si>
  <si>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</si>
  <si>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</si>
  <si>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</si>
  <si>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</si>
  <si>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</si>
  <si>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</si>
  <si>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</si>
  <si>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</si>
  <si>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</si>
  <si>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</si>
  <si>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</si>
  <si>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</si>
  <si>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</si>
  <si>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</si>
  <si>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</si>
  <si>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</si>
  <si>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</si>
  <si>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</si>
  <si>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</si>
  <si>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</si>
  <si>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</si>
  <si>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</si>
  <si>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</si>
  <si>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</si>
  <si>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</si>
  <si>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</si>
  <si>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</si>
  <si>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</si>
  <si>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</si>
  <si>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</si>
  <si>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</si>
  <si>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</si>
  <si>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</si>
  <si>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</si>
  <si>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</si>
  <si>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</si>
  <si>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</si>
  <si>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</si>
  <si>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</si>
  <si>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</si>
  <si>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</si>
  <si>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</si>
  <si>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</si>
  <si>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</si>
  <si>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</si>
  <si>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</si>
  <si>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</si>
  <si>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</si>
  <si>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</si>
  <si>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</si>
  <si>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</si>
  <si>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</si>
  <si>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</si>
  <si>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</si>
  <si>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</si>
  <si>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</si>
  <si>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</si>
  <si>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</si>
  <si>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</si>
  <si>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</si>
  <si>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</si>
  <si>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</si>
  <si>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</si>
  <si>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</si>
  <si>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</si>
  <si>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</si>
  <si>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</si>
  <si>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</si>
  <si>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</si>
  <si>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</si>
  <si>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</si>
  <si>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</si>
  <si>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</si>
  <si>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</si>
  <si>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</si>
  <si>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</si>
  <si>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</si>
  <si>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</si>
  <si>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</si>
  <si>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</si>
  <si>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</si>
  <si>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</si>
  <si>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</si>
  <si>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</si>
  <si>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</si>
  <si>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</si>
  <si>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</si>
  <si>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</si>
  <si>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</si>
  <si>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</si>
  <si>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</si>
  <si>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</si>
  <si>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</si>
  <si>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</si>
  <si>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</si>
  <si>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</si>
  <si>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</si>
  <si>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</si>
  <si>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</si>
  <si>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</si>
  <si>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</si>
  <si>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</si>
  <si>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</si>
  <si>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</si>
  <si>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</si>
  <si>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</si>
  <si>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</si>
  <si>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</si>
  <si>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</si>
  <si>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</si>
  <si>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</si>
  <si>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</si>
  <si>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</si>
  <si>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</si>
  <si>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</si>
  <si>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</si>
  <si>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</si>
  <si>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</si>
  <si>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</si>
  <si>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</si>
  <si>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</si>
  <si>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</si>
  <si>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</si>
  <si>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</si>
  <si>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</si>
  <si>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</si>
  <si>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</si>
  <si>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</si>
  <si>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</si>
  <si>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</si>
  <si>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</si>
  <si>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</si>
  <si>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</si>
  <si>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</si>
  <si>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</si>
  <si>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</si>
  <si>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</si>
  <si>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</si>
  <si>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</si>
  <si>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</si>
  <si>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</si>
  <si>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</si>
  <si>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</si>
  <si>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</si>
  <si>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</si>
  <si>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</si>
  <si>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</si>
  <si>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</si>
  <si>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</si>
  <si>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</si>
  <si>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</si>
  <si>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</si>
  <si>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</si>
  <si>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</si>
  <si>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</si>
  <si>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</si>
  <si>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</si>
  <si>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</si>
  <si>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</si>
  <si>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</si>
  <si>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</si>
  <si>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</si>
  <si>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</si>
  <si>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</si>
  <si>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</si>
  <si>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</si>
  <si>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</si>
  <si>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</si>
  <si>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</si>
  <si>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</si>
  <si>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</si>
  <si>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</si>
  <si>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</si>
  <si>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</si>
  <si>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</si>
  <si>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</si>
  <si>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</si>
  <si>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</si>
  <si>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</si>
  <si>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</si>
  <si>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</si>
  <si>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</si>
  <si>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</si>
  <si>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</si>
  <si>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</si>
  <si>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</si>
  <si>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</si>
  <si>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</si>
  <si>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</si>
  <si>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</si>
  <si>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</si>
  <si>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</si>
  <si>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</si>
  <si>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</si>
  <si>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</si>
  <si>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</si>
  <si>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</si>
  <si>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</si>
  <si>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</si>
  <si>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</si>
  <si>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</si>
  <si>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</si>
  <si>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</si>
  <si>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</si>
  <si>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</si>
  <si>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</si>
  <si>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</si>
  <si>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</si>
  <si>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</si>
  <si>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</si>
  <si>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</si>
  <si>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</si>
  <si>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</si>
  <si>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</si>
  <si>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</si>
  <si>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</si>
  <si>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</si>
  <si>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</si>
  <si>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</si>
  <si>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</si>
  <si>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</si>
  <si>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</si>
  <si>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</si>
  <si>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</si>
  <si>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</si>
  <si>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</si>
  <si>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</si>
  <si>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</si>
  <si>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</si>
  <si>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</si>
  <si>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</si>
  <si>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</si>
  <si>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</si>
  <si>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</si>
  <si>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</si>
  <si>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</si>
  <si>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</si>
  <si>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</si>
  <si>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</si>
  <si>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</si>
  <si>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</si>
  <si>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</si>
  <si>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</si>
  <si>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</si>
  <si>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</si>
  <si>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</si>
  <si>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</si>
  <si>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</si>
  <si>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</si>
  <si>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</si>
  <si>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</si>
  <si>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</si>
  <si>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</si>
  <si>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</si>
  <si>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</si>
  <si>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</si>
  <si>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</si>
  <si>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</si>
  <si>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</si>
  <si>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</si>
  <si>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</si>
  <si>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</si>
  <si>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</si>
  <si>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</si>
  <si>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</si>
  <si>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</si>
  <si>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</si>
  <si>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</si>
  <si>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</si>
  <si>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</si>
  <si>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</si>
  <si>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</si>
  <si>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</si>
  <si>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</si>
  <si>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</si>
  <si>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</si>
  <si>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</si>
  <si>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</si>
  <si>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</si>
  <si>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</si>
  <si>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</si>
  <si>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</si>
  <si>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</si>
  <si>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</si>
  <si>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</si>
  <si>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</si>
  <si>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</si>
  <si>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</si>
  <si>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</si>
  <si>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</si>
  <si>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</si>
  <si>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</si>
  <si>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</si>
  <si>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</si>
  <si>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</si>
  <si>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</si>
  <si>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</si>
  <si>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</si>
  <si>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</si>
  <si>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</si>
  <si>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</si>
  <si>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</si>
  <si>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</si>
  <si>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</si>
  <si>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</si>
  <si>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</si>
  <si>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</si>
  <si>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</si>
  <si>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</si>
  <si>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</si>
  <si>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</si>
  <si>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</si>
  <si>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</si>
  <si>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</si>
  <si>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</si>
  <si>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</si>
  <si>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</si>
  <si>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</si>
  <si>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</si>
  <si>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</si>
  <si>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</si>
  <si>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</si>
  <si>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</si>
  <si>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</si>
  <si>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</si>
  <si>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</si>
  <si>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</si>
  <si>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</si>
  <si>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</si>
  <si>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</si>
  <si>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</si>
  <si>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</si>
  <si>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</si>
  <si>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</si>
  <si>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</si>
  <si>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</si>
  <si>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</si>
  <si>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</si>
  <si>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</si>
  <si>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</si>
  <si>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</si>
  <si>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</si>
  <si>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</si>
  <si>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</si>
  <si>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</si>
  <si>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</si>
  <si>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</si>
  <si>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</si>
  <si>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</si>
  <si>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</si>
  <si>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</si>
  <si>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</si>
  <si>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</si>
  <si>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</si>
  <si>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</si>
  <si>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</si>
  <si>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</si>
  <si>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</si>
  <si>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</si>
  <si>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</si>
  <si>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</si>
  <si>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</si>
  <si>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</si>
  <si>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</si>
  <si>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</si>
  <si>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</si>
  <si>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</si>
  <si>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</si>
  <si>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</si>
  <si>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</si>
  <si>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</si>
  <si>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</si>
  <si>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</si>
  <si>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</si>
  <si>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</si>
  <si>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</si>
  <si>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</si>
  <si>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</si>
  <si>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</si>
  <si>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</si>
  <si>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</si>
  <si>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</si>
  <si>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</si>
  <si>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</si>
  <si>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</si>
  <si>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</si>
  <si>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</si>
  <si>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</si>
  <si>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</si>
  <si>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</si>
  <si>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</si>
  <si>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</si>
  <si>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</si>
  <si>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</si>
  <si>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</si>
  <si>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</si>
  <si>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</si>
  <si>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</si>
  <si>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</si>
  <si>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</si>
  <si>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</si>
  <si>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</si>
  <si>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</si>
  <si>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</si>
  <si>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</si>
  <si>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</si>
  <si>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</si>
  <si>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</si>
  <si>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</si>
  <si>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</si>
  <si>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</si>
  <si>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</si>
  <si>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</si>
  <si>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</si>
  <si>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</si>
  <si>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</si>
  <si>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</si>
  <si>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</si>
  <si>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</si>
  <si>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</si>
  <si>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</si>
  <si>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</si>
  <si>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</si>
  <si>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</si>
  <si>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</si>
  <si>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</si>
  <si>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</si>
  <si>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</si>
  <si>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</si>
  <si>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</si>
  <si>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</si>
  <si>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</si>
  <si>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</si>
  <si>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</si>
  <si>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</si>
  <si>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</si>
  <si>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</si>
  <si>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</si>
  <si>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</si>
  <si>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</si>
  <si>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</si>
  <si>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</si>
  <si>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</si>
  <si>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</si>
  <si>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</si>
  <si>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</si>
  <si>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</si>
  <si>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</si>
  <si>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</si>
  <si>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</si>
  <si>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</si>
  <si>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</si>
  <si>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</si>
  <si>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</si>
  <si>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</si>
  <si>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</si>
  <si>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</si>
  <si>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</si>
  <si>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</si>
  <si>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</si>
  <si>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</si>
  <si>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</si>
  <si>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</si>
  <si>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</si>
  <si>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</si>
  <si>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</si>
  <si>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</si>
  <si>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</si>
  <si>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</si>
  <si>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</si>
  <si>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</si>
  <si>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</si>
  <si>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</si>
  <si>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</si>
  <si>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</si>
  <si>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</si>
  <si>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</si>
  <si>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</si>
  <si>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</si>
  <si>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</si>
  <si>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</si>
  <si>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</si>
  <si>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</si>
  <si>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</si>
  <si>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</si>
  <si>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</si>
  <si>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</si>
  <si>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</si>
  <si>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</si>
  <si>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</si>
  <si>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</si>
  <si>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</si>
  <si>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</si>
  <si>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</si>
  <si>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</si>
  <si>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</si>
  <si>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</si>
  <si>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</si>
  <si>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</si>
  <si>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</si>
  <si>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</si>
  <si>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</si>
  <si>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</si>
  <si>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</si>
  <si>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</si>
  <si>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</si>
  <si>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</si>
  <si>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</si>
  <si>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</si>
  <si>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</si>
  <si>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</si>
  <si>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</si>
  <si>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</si>
  <si>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</si>
  <si>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</si>
  <si>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</si>
  <si>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</si>
  <si>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</si>
  <si>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</si>
  <si>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</si>
  <si>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</si>
  <si>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</si>
  <si>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</si>
  <si>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</si>
  <si>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</si>
  <si>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</si>
  <si>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</si>
  <si>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</si>
  <si>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</si>
  <si>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</si>
  <si>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</si>
  <si>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</si>
  <si>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</si>
  <si>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</si>
  <si>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</si>
  <si>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</si>
  <si>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</si>
  <si>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</si>
  <si>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</si>
  <si>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</si>
  <si>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</si>
  <si>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</si>
  <si>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</si>
  <si>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</si>
  <si>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</si>
  <si>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</si>
  <si>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</si>
  <si>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</si>
  <si>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</si>
  <si>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</si>
  <si>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</si>
  <si>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</si>
  <si>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</si>
  <si>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</si>
  <si>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</si>
  <si>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</si>
  <si>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</si>
  <si>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</si>
  <si>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</si>
  <si>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</si>
  <si>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</si>
  <si>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</si>
  <si>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</si>
  <si>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</si>
  <si>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</si>
  <si>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</si>
  <si>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</si>
  <si>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</si>
  <si>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</si>
  <si>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</si>
  <si>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</si>
  <si>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</si>
  <si>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</si>
  <si>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</si>
  <si>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</si>
  <si>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</si>
  <si>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</si>
  <si>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</si>
  <si>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</si>
  <si>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</si>
  <si>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</si>
  <si>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</si>
  <si>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</si>
  <si>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</si>
  <si>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</si>
  <si>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</si>
  <si>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</si>
  <si>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</si>
  <si>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</si>
  <si>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</si>
  <si>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</si>
  <si>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</si>
  <si>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</si>
  <si>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</si>
  <si>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</si>
  <si>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</si>
  <si>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</si>
  <si>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</si>
  <si>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</si>
  <si>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</si>
  <si>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</si>
  <si>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</si>
  <si>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</si>
  <si>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</si>
  <si>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</si>
  <si>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</si>
  <si>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</si>
  <si>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</si>
  <si>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</si>
  <si>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</si>
  <si>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</si>
  <si>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</si>
  <si>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</si>
  <si>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</si>
  <si>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</si>
  <si>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</si>
  <si>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</si>
  <si>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</si>
  <si>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</si>
  <si>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</si>
  <si>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</si>
  <si>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</si>
  <si>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</si>
  <si>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</si>
  <si>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</si>
  <si>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</si>
  <si>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</si>
  <si>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</si>
  <si>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</si>
  <si>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</si>
  <si>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</si>
  <si>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</si>
  <si>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</si>
  <si>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</si>
  <si>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</si>
  <si>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</si>
  <si>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</si>
  <si>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</si>
  <si>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</si>
  <si>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</si>
  <si>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</si>
  <si>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</si>
  <si>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</si>
  <si>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</si>
  <si>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</si>
  <si>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</si>
  <si>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</si>
  <si>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</si>
  <si>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</si>
  <si>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</si>
  <si>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</si>
  <si>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</si>
  <si>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</si>
  <si>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</si>
  <si>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</si>
  <si>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</si>
  <si>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</si>
  <si>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</si>
  <si>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</si>
  <si>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</si>
  <si>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</si>
  <si>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</si>
  <si>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</si>
  <si>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</si>
  <si>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</si>
  <si>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</si>
  <si>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</si>
  <si>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</si>
  <si>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</si>
  <si>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</si>
  <si>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</si>
  <si>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</si>
  <si>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</si>
  <si>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</si>
  <si>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</si>
  <si>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</si>
  <si>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</si>
  <si>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</si>
  <si>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</si>
  <si>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</si>
  <si>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</si>
  <si>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</si>
  <si>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</si>
  <si>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</si>
  <si>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</si>
  <si>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</si>
  <si>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</si>
  <si>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</si>
  <si>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</si>
  <si>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</si>
  <si>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</si>
  <si>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</si>
  <si>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</si>
  <si>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</si>
  <si>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</si>
  <si>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</si>
  <si>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</si>
  <si>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</si>
  <si>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</si>
  <si>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</si>
  <si>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</si>
  <si>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</si>
  <si>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</si>
  <si>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</si>
  <si>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</si>
  <si>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</si>
  <si>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</si>
  <si>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</si>
  <si>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</si>
  <si>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</si>
  <si>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</si>
  <si>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</si>
  <si>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</si>
  <si>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</si>
  <si>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</si>
  <si>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</si>
  <si>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</si>
  <si>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</si>
  <si>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</si>
  <si>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</si>
  <si>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</si>
  <si>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</si>
  <si>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</si>
  <si>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</si>
  <si>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</si>
  <si>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</si>
  <si>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APM HEXSEAL CORPORATION</t>
  </si>
  <si>
    <t>44 HONECK STREET - ENGLEWOOD, NJ 07631</t>
  </si>
  <si>
    <t>compliance@apmhexseal.com</t>
  </si>
  <si>
    <t>201-569-5700</t>
  </si>
  <si>
    <t>Russ Wheeler</t>
  </si>
  <si>
    <t>General Manager</t>
  </si>
  <si>
    <t>russ@apmhexseal.com</t>
  </si>
  <si>
    <t>FRANK KONCHALSKI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</si>
</sst>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apmhexse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uss@apmhexse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15507</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15513</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15508</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15509</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15510</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15511</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15512</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15509</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43970</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98" t="str">
        <f ca="1">D25</f>
        <v>Answer</v>
      </c>
      <c r="E31" s="398"/>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8" t="str">
        <f ca="1">D25</f>
        <v>Answer</v>
      </c>
      <c r="E37" s="398"/>
      <c r="F37" s="21"/>
      <c r="G37" s="55" t="str">
        <f ca="1">G25</f>
        <v>Comments</v>
      </c>
      <c r="H37" s="401"/>
      <c r="I37" s="401"/>
      <c r="J37" s="401"/>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98" t="str">
        <f ca="1">D25</f>
        <v>Answer</v>
      </c>
      <c r="E43" s="398"/>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9"/>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c r="E77" s="379"/>
      <c r="F77" s="68"/>
      <c r="G77" s="406"/>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87"/>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18C57004-DDB9-4313-BF1D-AB241B3251EF}"/>
    <hyperlink ref="D20" r:id="rId4" xr:uid="{117C38A7-824D-47A9-9017-36F9C9922E7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APM HEXSEAL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FRANK KONCHALSKI</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compliance@apmhexseal.com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201-569-5700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Russ Wheeler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russ@apmhexseal.com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f>Declaration!D75</f>
        <v>0</v>
      </c>
      <c r="C54" s="102" t="str">
        <f t="shared" ref="C54:C60" ca="1" si="10">IF(H54=1,J54,I54)</f>
        <v>Complete</v>
      </c>
      <c r="D54" s="108" t="str">
        <f>IF(H54=1,"Click here to answer question (A)","")</f>
        <v/>
      </c>
      <c r="E54" s="84" t="s">
        <v>1330</v>
      </c>
      <c r="F54" s="107">
        <f>IF(SUM(F$24:F$27)=0,0,1)</f>
        <v>0</v>
      </c>
      <c r="G54" s="81">
        <f>IF(B54=0,1,0)</f>
        <v>1</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f>Declaration!D77</f>
        <v>0</v>
      </c>
      <c r="C55" s="102" t="str">
        <f t="shared" ca="1" si="10"/>
        <v>Complete</v>
      </c>
      <c r="D55" s="108" t="str">
        <f>IF(H55=1,"Click here to answer question (B)","")</f>
        <v/>
      </c>
      <c r="E55" s="84" t="s">
        <v>1330</v>
      </c>
      <c r="F55" s="107">
        <f t="shared" ref="F55" si="12">F$54</f>
        <v>0</v>
      </c>
      <c r="G55" s="81">
        <f>IF(B55=0,1,0)</f>
        <v>1</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f>Declaration!D79</f>
        <v>0</v>
      </c>
      <c r="C57" s="102" t="str">
        <f t="shared" ca="1" si="10"/>
        <v>Complete</v>
      </c>
      <c r="D57" s="108" t="str">
        <f>IF(H57=1,"Click here to answer question (C)","")</f>
        <v/>
      </c>
      <c r="E57" s="84" t="s">
        <v>1330</v>
      </c>
      <c r="F57" s="107">
        <f>F$54</f>
        <v>0</v>
      </c>
      <c r="G57" s="81">
        <f>IF(B57=0,1,0)</f>
        <v>1</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f>Declaration!D81</f>
        <v>0</v>
      </c>
      <c r="C58" s="102" t="str">
        <f t="shared" ca="1" si="10"/>
        <v>Complete</v>
      </c>
      <c r="D58" s="108" t="str">
        <f>IF(H58=1,"Click here to answer question (D)","")</f>
        <v/>
      </c>
      <c r="E58" s="84" t="s">
        <v>1330</v>
      </c>
      <c r="F58" s="107">
        <f>F$54</f>
        <v>0</v>
      </c>
      <c r="G58" s="81">
        <f>IF(B58=0,1,0)</f>
        <v>1</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f>Declaration!D83</f>
        <v>0</v>
      </c>
      <c r="C59" s="102" t="str">
        <f t="shared" ca="1" si="10"/>
        <v>Complete</v>
      </c>
      <c r="D59" s="108" t="str">
        <f>IF(H59=1,"Click here to answer question (E)","")</f>
        <v/>
      </c>
      <c r="E59" s="84" t="s">
        <v>1330</v>
      </c>
      <c r="F59" s="107">
        <f>F$54</f>
        <v>0</v>
      </c>
      <c r="G59" s="81">
        <f>IF(B59=0,1,0)</f>
        <v>1</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f>Declaration!D85</f>
        <v>0</v>
      </c>
      <c r="C60" s="102" t="str">
        <f t="shared" ca="1" si="10"/>
        <v>Complete</v>
      </c>
      <c r="D60" s="108" t="str">
        <f>IF(H60=1,"Click here to answer question (F)","")</f>
        <v/>
      </c>
      <c r="E60" s="84" t="s">
        <v>1330</v>
      </c>
      <c r="F60" s="107">
        <f>F$54</f>
        <v>0</v>
      </c>
      <c r="G60" s="81">
        <f>IF(B60=0,1,0)</f>
        <v>1</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f>Declaration!D87</f>
        <v>0</v>
      </c>
      <c r="C62" s="102" t="str">
        <f t="shared" ref="C62:C68" ca="1" si="13">IF(H62=1,J62,I62)</f>
        <v>Complete</v>
      </c>
      <c r="D62" s="108" t="str">
        <f>IF(H62=1,"Click here to answer question (G)","")</f>
        <v/>
      </c>
      <c r="E62" s="84" t="s">
        <v>1330</v>
      </c>
      <c r="F62" s="107">
        <f>F$54</f>
        <v>0</v>
      </c>
      <c r="G62" s="81">
        <f>IF(B62=0,1,0)</f>
        <v>1</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f>Declaration!D89</f>
        <v>0</v>
      </c>
      <c r="C63" s="102" t="str">
        <f t="shared" ca="1" si="13"/>
        <v>Complete</v>
      </c>
      <c r="D63" s="108" t="str">
        <f>IF(H63=1,"Click here to answer question (H)","")</f>
        <v/>
      </c>
      <c r="E63" s="84" t="s">
        <v>1330</v>
      </c>
      <c r="F63" s="107">
        <f>F$54</f>
        <v>0</v>
      </c>
      <c r="G63" s="81">
        <f>IF(B63=0,1,0)</f>
        <v>1</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Susanna Morse</cp:lastModifiedBy>
  <cp:lastPrinted>2015-04-21T20:47:43Z</cp:lastPrinted>
  <dcterms:created xsi:type="dcterms:W3CDTF">2010-06-21T21:00:23Z</dcterms:created>
  <dcterms:modified xsi:type="dcterms:W3CDTF">2021-01-19T18:53:16Z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